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Summary" sheetId="1" r:id="rId1"/>
    <sheet name="Receipts" sheetId="2" r:id="rId2"/>
    <sheet name="Payments" sheetId="3" r:id="rId3"/>
  </sheets>
  <definedNames>
    <definedName name="_xlnm.Print_Area" localSheetId="2">'Payments'!$A$1:$M$72</definedName>
    <definedName name="_xlnm.Print_Area" localSheetId="0">'Summary'!$A$1:$I$49</definedName>
  </definedNames>
  <calcPr fullCalcOnLoad="1"/>
</workbook>
</file>

<file path=xl/sharedStrings.xml><?xml version="1.0" encoding="utf-8"?>
<sst xmlns="http://schemas.openxmlformats.org/spreadsheetml/2006/main" count="483" uniqueCount="200">
  <si>
    <t>Precept</t>
  </si>
  <si>
    <t>Bank Interest</t>
  </si>
  <si>
    <t>Vat Refund</t>
  </si>
  <si>
    <t>Rentals</t>
  </si>
  <si>
    <t>Donations</t>
  </si>
  <si>
    <t>Rents</t>
  </si>
  <si>
    <t>Insurance</t>
  </si>
  <si>
    <t>Current Account</t>
  </si>
  <si>
    <t>Deposit Account</t>
  </si>
  <si>
    <t>Total receipts</t>
  </si>
  <si>
    <t>Less payments</t>
  </si>
  <si>
    <t xml:space="preserve">Keadby with Althorpe Parish Council </t>
  </si>
  <si>
    <t>Chairmans allowance</t>
  </si>
  <si>
    <t>Audit Fees</t>
  </si>
  <si>
    <t>Stationery</t>
  </si>
  <si>
    <t>Grant &amp; Award</t>
  </si>
  <si>
    <t>Grass Cutting &amp; Spraying</t>
  </si>
  <si>
    <t>Telephone &amp; Internet</t>
  </si>
  <si>
    <t>Fees &amp; subscriptions</t>
  </si>
  <si>
    <t>Miscellaneous (inc mole control)</t>
  </si>
  <si>
    <t>Refurbishment &amp; new equipment</t>
  </si>
  <si>
    <t xml:space="preserve">Handyman's salary </t>
  </si>
  <si>
    <t>Elect used on MG</t>
  </si>
  <si>
    <t>VAT</t>
  </si>
  <si>
    <t>Outside Contractors</t>
  </si>
  <si>
    <t>Cemetery Income</t>
  </si>
  <si>
    <t xml:space="preserve">Mileage Allowance &amp; exps </t>
  </si>
  <si>
    <t>KEADBY WITH ALTHORPE Parish Council</t>
  </si>
  <si>
    <t>Receipts</t>
  </si>
  <si>
    <t>£</t>
  </si>
  <si>
    <t>Date</t>
  </si>
  <si>
    <t>From Whom Received</t>
  </si>
  <si>
    <t>Parks etc</t>
  </si>
  <si>
    <t>Gen Admin</t>
  </si>
  <si>
    <t>Burials etc</t>
  </si>
  <si>
    <t>Total Receipts</t>
  </si>
  <si>
    <t>Co op Bank</t>
  </si>
  <si>
    <t>untaxed interest</t>
  </si>
  <si>
    <t>NLC</t>
  </si>
  <si>
    <t>HMRC</t>
  </si>
  <si>
    <t>Accumulated Fund</t>
  </si>
  <si>
    <t>Min. No.</t>
  </si>
  <si>
    <t xml:space="preserve">Cheque </t>
  </si>
  <si>
    <t>To Whom Paid</t>
  </si>
  <si>
    <t xml:space="preserve">Parks </t>
  </si>
  <si>
    <t>General</t>
  </si>
  <si>
    <t xml:space="preserve">Section </t>
  </si>
  <si>
    <t xml:space="preserve">Public </t>
  </si>
  <si>
    <t>Total</t>
  </si>
  <si>
    <t xml:space="preserve">Total inc </t>
  </si>
  <si>
    <t>Number</t>
  </si>
  <si>
    <t>etc.</t>
  </si>
  <si>
    <t>Admin.</t>
  </si>
  <si>
    <t>Lighting</t>
  </si>
  <si>
    <t>"</t>
  </si>
  <si>
    <t>Details</t>
  </si>
  <si>
    <t>Alloc</t>
  </si>
  <si>
    <t>A</t>
  </si>
  <si>
    <t>E</t>
  </si>
  <si>
    <t>N</t>
  </si>
  <si>
    <t>L</t>
  </si>
  <si>
    <t>D</t>
  </si>
  <si>
    <t>F</t>
  </si>
  <si>
    <t>C</t>
  </si>
  <si>
    <t>B</t>
  </si>
  <si>
    <t>I</t>
  </si>
  <si>
    <t>G</t>
  </si>
  <si>
    <t>H</t>
  </si>
  <si>
    <t>J</t>
  </si>
  <si>
    <t>K</t>
  </si>
  <si>
    <t>M</t>
  </si>
  <si>
    <t>P</t>
  </si>
  <si>
    <t>Q</t>
  </si>
  <si>
    <t>Represented By:-</t>
  </si>
  <si>
    <t>Payments</t>
  </si>
  <si>
    <t>Becky Patrick</t>
  </si>
  <si>
    <t>Membership Fee</t>
  </si>
  <si>
    <t>1st Half Precept</t>
  </si>
  <si>
    <t>Mole Control</t>
  </si>
  <si>
    <t>Less Unpresented Cheques</t>
  </si>
  <si>
    <t>Opening Balance for Year</t>
  </si>
  <si>
    <t>D Jacklin Ltd</t>
  </si>
  <si>
    <t>Clerk's Salary and Tax</t>
  </si>
  <si>
    <t>R Haynes</t>
  </si>
  <si>
    <t xml:space="preserve">VAT </t>
  </si>
  <si>
    <t>Repayment</t>
  </si>
  <si>
    <t>2016/17</t>
  </si>
  <si>
    <t>R Haynes Tax and NI</t>
  </si>
  <si>
    <t>Hodson &amp; Kauss</t>
  </si>
  <si>
    <t>ERNLCCA</t>
  </si>
  <si>
    <t>April Salary</t>
  </si>
  <si>
    <t>Vat Paid</t>
  </si>
  <si>
    <t>G. Potter</t>
  </si>
  <si>
    <t>Handyman's March Payment</t>
  </si>
  <si>
    <t>North Lincolnshire Council</t>
  </si>
  <si>
    <t>05.04.17</t>
  </si>
  <si>
    <t>Receipts 2017/18</t>
  </si>
  <si>
    <t>2017/18</t>
  </si>
  <si>
    <t>Receipts &amp; Payments Account for Year Ending 31st March 2018</t>
  </si>
  <si>
    <t>Payments 2017/18</t>
  </si>
  <si>
    <t>Spraying of Ropery Car Park</t>
  </si>
  <si>
    <t>Restore Ropery Hedge</t>
  </si>
  <si>
    <t>Voucher for Grass Cutter</t>
  </si>
  <si>
    <t>Fence and Inhibitor</t>
  </si>
  <si>
    <t>Planning Fee for Pond</t>
  </si>
  <si>
    <t>Taking into account cheque 401776 &amp;401782</t>
  </si>
  <si>
    <t>2017-2018</t>
  </si>
  <si>
    <t>17.05.17</t>
  </si>
  <si>
    <t>20.04.17</t>
  </si>
  <si>
    <t>May Salary</t>
  </si>
  <si>
    <t>Handyman's April Payment</t>
  </si>
  <si>
    <t>St Oswald Church</t>
  </si>
  <si>
    <t>500 Envelopes</t>
  </si>
  <si>
    <t>Spare Keys for Barriers</t>
  </si>
  <si>
    <t>Quibell Fabrications</t>
  </si>
  <si>
    <t>28.04.17</t>
  </si>
  <si>
    <t>25.04.17</t>
  </si>
  <si>
    <t>Ropery Rent Feb Mar</t>
  </si>
  <si>
    <t>16.05.17</t>
  </si>
  <si>
    <t>Grant for Barriers</t>
  </si>
  <si>
    <t>SSE via NLC</t>
  </si>
  <si>
    <t>21.06.17</t>
  </si>
  <si>
    <t>CPRE</t>
  </si>
  <si>
    <t>Best Kept Village Application</t>
  </si>
  <si>
    <t>Padlock Keys Cut For Ropery</t>
  </si>
  <si>
    <t>Purchase of Map for Pond Project</t>
  </si>
  <si>
    <t>Althorpe and Keadby Primary School</t>
  </si>
  <si>
    <t>St Oswald's Church</t>
  </si>
  <si>
    <t>Althorpe Methodist Church</t>
  </si>
  <si>
    <t>Friends of Althorpe and Keadby Primary School</t>
  </si>
  <si>
    <t>P Johnson</t>
  </si>
  <si>
    <t>Section 137 Donation</t>
  </si>
  <si>
    <t>Chairman's Annual Allowance</t>
  </si>
  <si>
    <t>17.07.17</t>
  </si>
  <si>
    <t>Yorkshire Internal Audit Services</t>
  </si>
  <si>
    <t>2016/2917 Internal Audit inc, travel and administration</t>
  </si>
  <si>
    <t>Mileage claim Jan-Jun 2017</t>
  </si>
  <si>
    <t>Handyman's June &amp; July  Payment</t>
  </si>
  <si>
    <t>28.07.17</t>
  </si>
  <si>
    <t>22.05.17</t>
  </si>
  <si>
    <t>2nd Half Precept</t>
  </si>
  <si>
    <t>31.07.17</t>
  </si>
  <si>
    <t>Repayment of planning overpayment</t>
  </si>
  <si>
    <t>Ins refund/claim/refunds</t>
  </si>
  <si>
    <t>30.08.17</t>
  </si>
  <si>
    <t>Ropery Rent Jun &amp; July</t>
  </si>
  <si>
    <t>Ropery Rent Apr &amp; May</t>
  </si>
  <si>
    <t>20.09.17</t>
  </si>
  <si>
    <t>25.09.17</t>
  </si>
  <si>
    <t>Ropery Rent Aug &amp; Sep</t>
  </si>
  <si>
    <t>Twin Pk HP62XL Cartridge</t>
  </si>
  <si>
    <t>50 Cardboard Doc Wallets</t>
  </si>
  <si>
    <t>Came &amp; Company</t>
  </si>
  <si>
    <t>Annual Insurance</t>
  </si>
  <si>
    <t>Gunness Junior FC</t>
  </si>
  <si>
    <t>SSE Microfund donation</t>
  </si>
  <si>
    <t>18.10.17</t>
  </si>
  <si>
    <t>June Salary</t>
  </si>
  <si>
    <t>July Salary</t>
  </si>
  <si>
    <t>August Salary</t>
  </si>
  <si>
    <t>September Salary</t>
  </si>
  <si>
    <t>October Salary</t>
  </si>
  <si>
    <t>Handyman's Sept Payment</t>
  </si>
  <si>
    <t>Handyman's August Payment</t>
  </si>
  <si>
    <t>PKF Littlejohn LLP</t>
  </si>
  <si>
    <t xml:space="preserve">Review of 2017 Annual Return </t>
  </si>
  <si>
    <t>Vision ICT</t>
  </si>
  <si>
    <t>Web Training</t>
  </si>
  <si>
    <t>Postage</t>
  </si>
  <si>
    <t>Annual Playground Inspection</t>
  </si>
  <si>
    <t>Ropery Rent Oct</t>
  </si>
  <si>
    <t>11.10.17</t>
  </si>
  <si>
    <t>30.10.17</t>
  </si>
  <si>
    <t xml:space="preserve">VAT Refund </t>
  </si>
  <si>
    <t>05.10.17</t>
  </si>
  <si>
    <t>15.11.17</t>
  </si>
  <si>
    <t>November Salary</t>
  </si>
  <si>
    <t>Handyman's Oct Payment</t>
  </si>
  <si>
    <t>Althorpe Ukulele and Guitar Club</t>
  </si>
  <si>
    <t>Mole Control July/Aug/Sept</t>
  </si>
  <si>
    <t>Remembrance Wreath</t>
  </si>
  <si>
    <t>17.11.17</t>
  </si>
  <si>
    <t>Insurance Claim Payment</t>
  </si>
  <si>
    <t>Northern Flags</t>
  </si>
  <si>
    <t>2 Flag Poles</t>
  </si>
  <si>
    <t>2 Cans of Graffiti Spray</t>
  </si>
  <si>
    <t>Barriers for Ropery, Althorpe Play Park and New Generation Park</t>
  </si>
  <si>
    <t>Stephenson Memorial Hall</t>
  </si>
  <si>
    <t>St Oswald's Church Hall</t>
  </si>
  <si>
    <t>Mole Control April/May/June</t>
  </si>
  <si>
    <t>Electricity for Millennium Green Lights  15 to Dec 16</t>
  </si>
  <si>
    <t>+</t>
  </si>
  <si>
    <t>SSE Microfund Donation</t>
  </si>
  <si>
    <t>Hinged Octaganal Column Set</t>
  </si>
  <si>
    <t>Carol Brown (The Keadby Crew)</t>
  </si>
  <si>
    <t>13.12.17</t>
  </si>
  <si>
    <t>Handyman's Nov Payment</t>
  </si>
  <si>
    <t>05.15.17</t>
  </si>
  <si>
    <t>15.12.17</t>
  </si>
  <si>
    <t>SSE Micofund 'top up'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</si>
</sst>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809]dd\ mmmm\ yyyy"/>
    <numFmt numFmtId="171" formatCode="[$-F800]dddd\,\ mmmm\ dd\,\ yyyy"/>
    <numFmt numFmtId="172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20"/>
      <name val="Calibri"/>
      <family val="2"/>
    </font>
    <font>
      <b/>
      <sz val="8"/>
      <color indexed="52"/>
      <name val="Calibri"/>
      <family val="2"/>
    </font>
    <font>
      <b/>
      <sz val="8"/>
      <color indexed="9"/>
      <name val="Calibri"/>
      <family val="2"/>
    </font>
    <font>
      <i/>
      <sz val="8"/>
      <color indexed="23"/>
      <name val="Calibri"/>
      <family val="2"/>
    </font>
    <font>
      <sz val="8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62"/>
      <name val="Calibri"/>
      <family val="2"/>
    </font>
    <font>
      <sz val="8"/>
      <color indexed="52"/>
      <name val="Calibri"/>
      <family val="2"/>
    </font>
    <font>
      <sz val="8"/>
      <color indexed="60"/>
      <name val="Calibri"/>
      <family val="2"/>
    </font>
    <font>
      <b/>
      <sz val="8"/>
      <color indexed="63"/>
      <name val="Calibri"/>
      <family val="2"/>
    </font>
    <font>
      <sz val="18"/>
      <color indexed="54"/>
      <name val="Calibri Light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9C0006"/>
      <name val="Calibri"/>
      <family val="2"/>
    </font>
    <font>
      <b/>
      <sz val="8"/>
      <color rgb="FFFA7D00"/>
      <name val="Calibri"/>
      <family val="2"/>
    </font>
    <font>
      <b/>
      <sz val="8"/>
      <color theme="0"/>
      <name val="Calibri"/>
      <family val="2"/>
    </font>
    <font>
      <i/>
      <sz val="8"/>
      <color rgb="FF7F7F7F"/>
      <name val="Calibri"/>
      <family val="2"/>
    </font>
    <font>
      <sz val="8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3F3F76"/>
      <name val="Calibri"/>
      <family val="2"/>
    </font>
    <font>
      <sz val="8"/>
      <color rgb="FFFA7D00"/>
      <name val="Calibri"/>
      <family val="2"/>
    </font>
    <font>
      <sz val="8"/>
      <color rgb="FF9C6500"/>
      <name val="Calibri"/>
      <family val="2"/>
    </font>
    <font>
      <b/>
      <sz val="8"/>
      <color rgb="FF3F3F3F"/>
      <name val="Calibri"/>
      <family val="2"/>
    </font>
    <font>
      <sz val="18"/>
      <color theme="3"/>
      <name val="Calibri Light"/>
      <family val="2"/>
    </font>
    <font>
      <b/>
      <sz val="8"/>
      <color theme="1"/>
      <name val="Calibri"/>
      <family val="2"/>
    </font>
    <font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/>
    </xf>
    <xf numFmtId="171" fontId="5" fillId="0" borderId="0" xfId="0" applyNumberFormat="1" applyFont="1" applyAlignment="1">
      <alignment horizontal="left" inden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4" fontId="1" fillId="0" borderId="0" xfId="0" applyNumberFormat="1" applyFont="1" applyAlignment="1">
      <alignment horizontal="center" wrapText="1"/>
    </xf>
    <xf numFmtId="4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wrapText="1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 vertical="center"/>
    </xf>
    <xf numFmtId="17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" fontId="9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4" fontId="1" fillId="0" borderId="0" xfId="0" applyNumberFormat="1" applyFont="1" applyFill="1" applyAlignment="1">
      <alignment/>
    </xf>
    <xf numFmtId="0" fontId="1" fillId="0" borderId="0" xfId="0" applyFont="1" applyAlignment="1">
      <alignment horizontal="left" indent="1"/>
    </xf>
    <xf numFmtId="2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24">
      <selection activeCell="D48" sqref="D48"/>
    </sheetView>
  </sheetViews>
  <sheetFormatPr defaultColWidth="9.140625" defaultRowHeight="12.75"/>
  <cols>
    <col min="1" max="1" width="9.140625" style="0" bestFit="1" customWidth="1"/>
    <col min="2" max="2" width="27.28125" style="0" customWidth="1"/>
    <col min="3" max="3" width="5.140625" style="26" customWidth="1"/>
    <col min="4" max="4" width="10.140625" style="2" bestFit="1" customWidth="1"/>
    <col min="5" max="5" width="2.00390625" style="0" customWidth="1"/>
    <col min="6" max="6" width="9.140625" style="0" bestFit="1" customWidth="1"/>
    <col min="7" max="7" width="31.8515625" style="3" bestFit="1" customWidth="1"/>
    <col min="8" max="8" width="5.140625" style="23" customWidth="1"/>
    <col min="9" max="9" width="9.140625" style="0" bestFit="1" customWidth="1"/>
  </cols>
  <sheetData>
    <row r="1" spans="1:9" s="11" customFormat="1" ht="12.75">
      <c r="A1" s="32"/>
      <c r="B1" s="60"/>
      <c r="C1" s="61"/>
      <c r="D1" s="44"/>
      <c r="E1" s="62" t="s">
        <v>11</v>
      </c>
      <c r="F1" s="60"/>
      <c r="G1" s="63"/>
      <c r="H1" s="64"/>
      <c r="I1" s="60"/>
    </row>
    <row r="2" spans="1:9" s="12" customFormat="1" ht="12.75">
      <c r="A2" s="1"/>
      <c r="B2" s="1"/>
      <c r="C2" s="27"/>
      <c r="D2" s="65"/>
      <c r="E2" s="66" t="s">
        <v>98</v>
      </c>
      <c r="F2" s="67"/>
      <c r="G2" s="68"/>
      <c r="H2" s="69"/>
      <c r="I2" s="67"/>
    </row>
    <row r="3" spans="1:9" s="11" customFormat="1" ht="5.25" customHeight="1">
      <c r="A3" s="32"/>
      <c r="B3" s="32"/>
      <c r="C3" s="36"/>
      <c r="D3" s="44"/>
      <c r="E3" s="32"/>
      <c r="F3" s="32"/>
      <c r="G3" s="70"/>
      <c r="H3" s="71"/>
      <c r="I3" s="72"/>
    </row>
    <row r="4" spans="1:9" s="11" customFormat="1" ht="12.75">
      <c r="A4" s="32"/>
      <c r="B4" s="73" t="s">
        <v>96</v>
      </c>
      <c r="C4" s="66"/>
      <c r="D4" s="74"/>
      <c r="E4" s="75"/>
      <c r="F4" s="60"/>
      <c r="G4" s="76" t="s">
        <v>99</v>
      </c>
      <c r="H4" s="69"/>
      <c r="I4" s="60"/>
    </row>
    <row r="5" spans="1:9" s="11" customFormat="1" ht="12.75">
      <c r="A5" s="41" t="s">
        <v>86</v>
      </c>
      <c r="B5" s="41"/>
      <c r="C5" s="36"/>
      <c r="D5" s="77" t="s">
        <v>97</v>
      </c>
      <c r="E5" s="78"/>
      <c r="F5" s="41" t="s">
        <v>86</v>
      </c>
      <c r="G5" s="79"/>
      <c r="H5" s="61"/>
      <c r="I5" s="77" t="s">
        <v>97</v>
      </c>
    </row>
    <row r="6" spans="1:9" ht="12.75">
      <c r="A6" s="80">
        <v>29000</v>
      </c>
      <c r="B6" s="1" t="s">
        <v>0</v>
      </c>
      <c r="C6" s="27" t="s">
        <v>57</v>
      </c>
      <c r="D6" s="65">
        <f>SUMIF(Receipts!D$5:D$228,C6,Receipts!I$5:I$228)</f>
        <v>29000</v>
      </c>
      <c r="E6" s="44"/>
      <c r="F6" s="80">
        <v>300</v>
      </c>
      <c r="G6" s="67" t="s">
        <v>12</v>
      </c>
      <c r="H6" s="66" t="s">
        <v>57</v>
      </c>
      <c r="I6" s="65">
        <f>SUMIF(Payments!F$5:F$656,H6,Payments!K$5:K$656)</f>
        <v>400</v>
      </c>
    </row>
    <row r="7" spans="1:9" ht="12.75">
      <c r="A7" s="80">
        <v>17.32</v>
      </c>
      <c r="B7" s="1" t="s">
        <v>1</v>
      </c>
      <c r="C7" s="27" t="s">
        <v>64</v>
      </c>
      <c r="D7" s="65">
        <f>SUMIF(Receipts!D$5:D$228,C7,Receipts!I$5:I$228)</f>
        <v>5.35</v>
      </c>
      <c r="E7" s="32"/>
      <c r="F7" s="80">
        <v>8646.61</v>
      </c>
      <c r="G7" s="67" t="s">
        <v>82</v>
      </c>
      <c r="H7" s="66" t="s">
        <v>64</v>
      </c>
      <c r="I7" s="65">
        <f>SUMIF(Payments!F$5:F$656,H7,Payments!K$5:K$656)</f>
        <v>6444.36</v>
      </c>
    </row>
    <row r="8" spans="1:9" ht="12.75">
      <c r="A8" s="44">
        <v>70</v>
      </c>
      <c r="B8" s="1" t="s">
        <v>25</v>
      </c>
      <c r="C8" s="27" t="s">
        <v>63</v>
      </c>
      <c r="D8" s="65">
        <f>SUMIF(Receipts!D$5:D$228,C8,Receipts!I$5:I$228)</f>
        <v>0</v>
      </c>
      <c r="E8" s="32"/>
      <c r="F8" s="80">
        <v>5403.32</v>
      </c>
      <c r="G8" s="67" t="s">
        <v>16</v>
      </c>
      <c r="H8" s="66" t="s">
        <v>63</v>
      </c>
      <c r="I8" s="65">
        <f>SUMIF(Payments!F$5:F$656,H8,Payments!K$5:K$656)</f>
        <v>0</v>
      </c>
    </row>
    <row r="9" spans="1:9" ht="12.75">
      <c r="A9" s="44">
        <v>17252.88</v>
      </c>
      <c r="B9" s="1" t="s">
        <v>2</v>
      </c>
      <c r="C9" s="27" t="s">
        <v>61</v>
      </c>
      <c r="D9" s="65">
        <f>SUMIF(Receipts!D$5:D$228,C9,Receipts!I$5:I$228)</f>
        <v>2086.55</v>
      </c>
      <c r="E9" s="32"/>
      <c r="F9" s="80">
        <v>645.98</v>
      </c>
      <c r="G9" s="67" t="s">
        <v>18</v>
      </c>
      <c r="H9" s="66" t="s">
        <v>61</v>
      </c>
      <c r="I9" s="65">
        <f>SUMIF(Payments!F$5:F$656,H9,Payments!K$5:K$656)</f>
        <v>1191.97</v>
      </c>
    </row>
    <row r="10" spans="1:9" ht="12.75">
      <c r="A10" s="44">
        <v>1512</v>
      </c>
      <c r="B10" s="1" t="s">
        <v>3</v>
      </c>
      <c r="C10" s="27" t="s">
        <v>58</v>
      </c>
      <c r="D10" s="65">
        <f>SUMIF(Receipts!D$5:D$228,C10,Receipts!I$5:I$228)</f>
        <v>1080</v>
      </c>
      <c r="E10" s="32"/>
      <c r="F10" s="80">
        <v>177.43</v>
      </c>
      <c r="G10" s="67" t="s">
        <v>14</v>
      </c>
      <c r="H10" s="66" t="s">
        <v>58</v>
      </c>
      <c r="I10" s="65">
        <f>SUMIF(Payments!F$5:F$656,H10,Payments!K$5:K$656)</f>
        <v>63.199999999999996</v>
      </c>
    </row>
    <row r="11" spans="1:9" ht="12.75">
      <c r="A11" s="44">
        <v>69995</v>
      </c>
      <c r="B11" s="1" t="s">
        <v>15</v>
      </c>
      <c r="C11" s="27" t="s">
        <v>62</v>
      </c>
      <c r="D11" s="65">
        <f>SUMIF(Receipts!D$5:D$228,C11,Receipts!I$5:I$228)</f>
        <v>6206</v>
      </c>
      <c r="E11" s="32"/>
      <c r="F11" s="80">
        <v>3745</v>
      </c>
      <c r="G11" s="67" t="s">
        <v>4</v>
      </c>
      <c r="H11" s="66" t="s">
        <v>62</v>
      </c>
      <c r="I11" s="65">
        <f>SUMIF(Payments!F$5:F$656,H11,Payments!K$5:K$656)</f>
        <v>4280</v>
      </c>
    </row>
    <row r="12" spans="1:9" ht="12.75">
      <c r="A12" s="44">
        <v>0</v>
      </c>
      <c r="B12" s="1" t="s">
        <v>143</v>
      </c>
      <c r="C12" s="27" t="s">
        <v>66</v>
      </c>
      <c r="D12" s="65">
        <f>SUMIF(Receipts!D$5:D$228,C12,Receipts!I$5:I$228)</f>
        <v>1202.5</v>
      </c>
      <c r="E12" s="32"/>
      <c r="F12" s="80">
        <v>842.5</v>
      </c>
      <c r="G12" s="67" t="s">
        <v>5</v>
      </c>
      <c r="H12" s="66" t="s">
        <v>66</v>
      </c>
      <c r="I12" s="65">
        <f>SUMIF(Payments!F$5:F$656,H12,Payments!K$5:K$656)</f>
        <v>0</v>
      </c>
    </row>
    <row r="13" spans="1:9" ht="12.75">
      <c r="A13" s="44"/>
      <c r="B13" s="32"/>
      <c r="C13" s="36"/>
      <c r="D13" s="4"/>
      <c r="E13" s="32"/>
      <c r="F13" s="80">
        <v>0</v>
      </c>
      <c r="G13" s="67" t="s">
        <v>17</v>
      </c>
      <c r="H13" s="66" t="s">
        <v>67</v>
      </c>
      <c r="I13" s="65">
        <f>SUMIF(Payments!F$5:F$656,H13,Payments!K$5:K$656)</f>
        <v>0</v>
      </c>
    </row>
    <row r="14" spans="1:9" ht="12.75">
      <c r="A14" s="44"/>
      <c r="B14" s="1"/>
      <c r="C14" s="27"/>
      <c r="D14" s="4"/>
      <c r="E14" s="32"/>
      <c r="F14" s="80">
        <v>1933.15</v>
      </c>
      <c r="G14" s="67" t="s">
        <v>6</v>
      </c>
      <c r="H14" s="66" t="s">
        <v>65</v>
      </c>
      <c r="I14" s="65">
        <f>SUMIF(Payments!F$5:F$656,H14,Payments!K$5:K$656)</f>
        <v>1397.75</v>
      </c>
    </row>
    <row r="15" spans="1:9" ht="12.75">
      <c r="A15" s="44"/>
      <c r="B15" s="32"/>
      <c r="C15" s="36"/>
      <c r="D15" s="4"/>
      <c r="E15" s="32"/>
      <c r="F15" s="80">
        <v>510</v>
      </c>
      <c r="G15" s="67" t="s">
        <v>13</v>
      </c>
      <c r="H15" s="66" t="s">
        <v>68</v>
      </c>
      <c r="I15" s="65">
        <f>SUMIF(Payments!F$5:F$656,H15,Payments!K$5:K$656)</f>
        <v>710</v>
      </c>
    </row>
    <row r="16" spans="1:9" ht="12.75">
      <c r="A16" s="44"/>
      <c r="B16" s="32"/>
      <c r="C16" s="36"/>
      <c r="D16" s="4"/>
      <c r="E16" s="32"/>
      <c r="F16" s="80">
        <v>1948.19</v>
      </c>
      <c r="G16" s="67" t="s">
        <v>19</v>
      </c>
      <c r="H16" s="66" t="s">
        <v>69</v>
      </c>
      <c r="I16" s="65">
        <f>SUMIF(Payments!F$5:F$656,H16,Payments!K$5:K$656)</f>
        <v>1277.44</v>
      </c>
    </row>
    <row r="17" spans="1:9" ht="12.75">
      <c r="A17" s="44"/>
      <c r="B17" s="32"/>
      <c r="C17" s="36"/>
      <c r="D17" s="4"/>
      <c r="E17" s="32"/>
      <c r="F17" s="80">
        <v>2389.96</v>
      </c>
      <c r="G17" s="67" t="s">
        <v>20</v>
      </c>
      <c r="H17" s="66" t="s">
        <v>60</v>
      </c>
      <c r="I17" s="65">
        <f>SUMIF(Payments!F$5:F$656,H17,Payments!K$5:K$656)</f>
        <v>966.67</v>
      </c>
    </row>
    <row r="18" spans="1:9" ht="12.75">
      <c r="A18" s="65"/>
      <c r="B18" s="32"/>
      <c r="C18" s="36"/>
      <c r="D18" s="4"/>
      <c r="E18" s="32"/>
      <c r="F18" s="80">
        <v>4200</v>
      </c>
      <c r="G18" s="67" t="s">
        <v>21</v>
      </c>
      <c r="H18" s="66" t="s">
        <v>70</v>
      </c>
      <c r="I18" s="65">
        <f>SUMIF(Payments!F$5:F$656,H18,Payments!K$5:K$656)</f>
        <v>3150</v>
      </c>
    </row>
    <row r="19" spans="1:9" ht="12.75">
      <c r="A19" s="44"/>
      <c r="B19" s="32"/>
      <c r="C19" s="36"/>
      <c r="D19" s="4"/>
      <c r="E19" s="32"/>
      <c r="F19" s="80">
        <v>0</v>
      </c>
      <c r="G19" s="67" t="s">
        <v>22</v>
      </c>
      <c r="H19" s="66" t="s">
        <v>59</v>
      </c>
      <c r="I19" s="65">
        <f>SUMIF(Payments!F$5:F$656,H19,Payments!K$5:K$656)</f>
        <v>57.56</v>
      </c>
    </row>
    <row r="20" spans="1:9" ht="12.75">
      <c r="A20" s="44"/>
      <c r="B20" s="32"/>
      <c r="C20" s="36"/>
      <c r="D20" s="4"/>
      <c r="E20" s="32"/>
      <c r="F20" s="80">
        <v>20.25</v>
      </c>
      <c r="G20" s="67" t="s">
        <v>26</v>
      </c>
      <c r="H20" s="66" t="s">
        <v>71</v>
      </c>
      <c r="I20" s="65">
        <f>SUMIF(Payments!F$5:F$656,H20,Payments!K$5:K$656)</f>
        <v>36.9</v>
      </c>
    </row>
    <row r="21" spans="1:9" ht="12.75">
      <c r="A21" s="44"/>
      <c r="B21" s="32"/>
      <c r="C21" s="36"/>
      <c r="D21" s="4"/>
      <c r="E21" s="32"/>
      <c r="F21" s="80">
        <v>90544.36</v>
      </c>
      <c r="G21" s="67" t="s">
        <v>24</v>
      </c>
      <c r="H21" s="66" t="s">
        <v>72</v>
      </c>
      <c r="I21" s="65">
        <f>SUMIF(Payments!F$5:F$656,H21,Payments!K$5:K$656)</f>
        <v>6915</v>
      </c>
    </row>
    <row r="22" spans="1:9" ht="12.75">
      <c r="A22" s="44"/>
      <c r="B22" s="32"/>
      <c r="C22" s="36"/>
      <c r="D22" s="4"/>
      <c r="E22" s="32"/>
      <c r="F22" s="80"/>
      <c r="G22" s="67" t="s">
        <v>91</v>
      </c>
      <c r="H22" s="66"/>
      <c r="I22" s="65">
        <f>+Payments!L72</f>
        <v>1869.86</v>
      </c>
    </row>
    <row r="23" spans="1:9" ht="12.75">
      <c r="A23" s="44"/>
      <c r="B23" s="32"/>
      <c r="C23" s="36"/>
      <c r="D23" s="4"/>
      <c r="E23" s="32"/>
      <c r="F23" s="80"/>
      <c r="G23" s="81"/>
      <c r="H23" s="82"/>
      <c r="I23" s="65">
        <f>SUM(I6:I22)</f>
        <v>28760.710000000003</v>
      </c>
    </row>
    <row r="24" spans="1:9" ht="12.75">
      <c r="A24" s="44"/>
      <c r="B24" s="32"/>
      <c r="C24" s="36"/>
      <c r="D24" s="4"/>
      <c r="E24" s="32"/>
      <c r="F24" s="44"/>
      <c r="G24" s="60"/>
      <c r="H24" s="61"/>
      <c r="I24" s="65"/>
    </row>
    <row r="25" spans="1:9" ht="12.75">
      <c r="A25" s="44"/>
      <c r="B25" s="32"/>
      <c r="C25" s="36"/>
      <c r="D25" s="4"/>
      <c r="E25" s="32"/>
      <c r="F25" s="44"/>
      <c r="G25" s="60"/>
      <c r="H25" s="61"/>
      <c r="I25" s="65"/>
    </row>
    <row r="26" spans="1:9" ht="12.75">
      <c r="A26" s="44"/>
      <c r="B26" s="32"/>
      <c r="C26" s="36"/>
      <c r="D26" s="4"/>
      <c r="E26" s="32"/>
      <c r="F26" s="44"/>
      <c r="G26" s="60"/>
      <c r="H26" s="61"/>
      <c r="I26" s="65"/>
    </row>
    <row r="27" spans="1:9" s="6" customFormat="1" ht="12.75">
      <c r="A27" s="44"/>
      <c r="B27" s="1" t="s">
        <v>40</v>
      </c>
      <c r="C27" s="27"/>
      <c r="D27" s="4"/>
      <c r="E27" s="32"/>
      <c r="F27" s="44"/>
      <c r="G27" s="60"/>
      <c r="H27" s="61"/>
      <c r="I27" s="65"/>
    </row>
    <row r="28" spans="1:9" s="6" customFormat="1" ht="12.75">
      <c r="A28" s="44"/>
      <c r="B28" s="1"/>
      <c r="C28" s="27"/>
      <c r="D28" s="4"/>
      <c r="E28" s="32"/>
      <c r="F28" s="44"/>
      <c r="G28" s="60"/>
      <c r="H28" s="61"/>
      <c r="I28" s="65"/>
    </row>
    <row r="29" spans="1:9" s="6" customFormat="1" ht="12.75">
      <c r="A29" s="80"/>
      <c r="B29" s="83" t="s">
        <v>80</v>
      </c>
      <c r="C29" s="66"/>
      <c r="D29" s="85">
        <f>5396.54+10840.47-700</f>
        <v>15537.009999999998</v>
      </c>
      <c r="E29" s="32"/>
      <c r="F29" s="44"/>
      <c r="G29" s="60" t="s">
        <v>105</v>
      </c>
      <c r="H29" s="61"/>
      <c r="I29" s="80"/>
    </row>
    <row r="30" spans="1:9" s="6" customFormat="1" ht="12.75">
      <c r="A30" s="80"/>
      <c r="B30" s="83" t="s">
        <v>9</v>
      </c>
      <c r="C30" s="66"/>
      <c r="D30" s="4">
        <f>+Receipts!I20</f>
        <v>39580.4</v>
      </c>
      <c r="E30" s="32"/>
      <c r="F30" s="4"/>
      <c r="G30" s="67"/>
      <c r="H30" s="66"/>
      <c r="I30" s="65"/>
    </row>
    <row r="31" spans="1:9" s="6" customFormat="1" ht="12.75">
      <c r="A31" s="80"/>
      <c r="B31" s="83" t="s">
        <v>10</v>
      </c>
      <c r="C31" s="66"/>
      <c r="D31" s="4">
        <f>+Payments!M72</f>
        <v>28850.960000000006</v>
      </c>
      <c r="E31" s="32"/>
      <c r="F31" s="44"/>
      <c r="G31" s="67"/>
      <c r="H31" s="66"/>
      <c r="I31" s="65"/>
    </row>
    <row r="32" spans="1:9" s="6" customFormat="1" ht="12.75">
      <c r="A32" s="80"/>
      <c r="B32" s="83"/>
      <c r="C32" s="61"/>
      <c r="D32" s="4"/>
      <c r="E32" s="32"/>
      <c r="F32" s="44"/>
      <c r="G32" s="67"/>
      <c r="H32" s="66"/>
      <c r="I32" s="65"/>
    </row>
    <row r="33" spans="1:9" s="6" customFormat="1" ht="12.75">
      <c r="A33" s="60"/>
      <c r="B33" s="84"/>
      <c r="C33" s="61"/>
      <c r="D33" s="4"/>
      <c r="E33" s="32"/>
      <c r="F33" s="32"/>
      <c r="G33" s="60"/>
      <c r="H33" s="61"/>
      <c r="I33" s="80"/>
    </row>
    <row r="34" spans="1:9" s="6" customFormat="1" ht="13.5" thickBot="1">
      <c r="A34" s="60"/>
      <c r="B34" s="83"/>
      <c r="C34" s="66"/>
      <c r="D34" s="92">
        <f>+D29+D30-D31</f>
        <v>26266.449999999997</v>
      </c>
      <c r="E34" s="44"/>
      <c r="F34" s="32"/>
      <c r="G34" s="63"/>
      <c r="H34" s="64"/>
      <c r="I34" s="65">
        <f>+D34-D48</f>
        <v>0</v>
      </c>
    </row>
    <row r="35" spans="1:9" s="6" customFormat="1" ht="13.5" thickTop="1">
      <c r="A35" s="60"/>
      <c r="B35" s="60"/>
      <c r="C35" s="61"/>
      <c r="D35" s="4"/>
      <c r="E35" s="32"/>
      <c r="F35" s="32"/>
      <c r="G35" s="63"/>
      <c r="H35" s="64"/>
      <c r="I35" s="80"/>
    </row>
    <row r="36" spans="1:9" s="6" customFormat="1" ht="12.75">
      <c r="A36" s="60"/>
      <c r="B36" s="60"/>
      <c r="C36" s="61"/>
      <c r="D36" s="44"/>
      <c r="E36" s="32"/>
      <c r="F36" s="32"/>
      <c r="G36" s="63"/>
      <c r="H36" s="64"/>
      <c r="I36" s="80"/>
    </row>
    <row r="37" spans="1:9" s="6" customFormat="1" ht="12.75">
      <c r="A37" s="60"/>
      <c r="B37" s="67" t="s">
        <v>73</v>
      </c>
      <c r="C37" s="66"/>
      <c r="D37" s="4"/>
      <c r="E37" s="1"/>
      <c r="F37" s="32"/>
      <c r="G37" s="63"/>
      <c r="H37" s="64"/>
      <c r="I37" s="80"/>
    </row>
    <row r="38" spans="1:9" ht="12.75">
      <c r="A38" s="32"/>
      <c r="B38" s="83" t="s">
        <v>7</v>
      </c>
      <c r="C38" s="27"/>
      <c r="D38" s="85">
        <v>17646.67</v>
      </c>
      <c r="E38" s="1"/>
      <c r="F38" s="32"/>
      <c r="G38" s="63"/>
      <c r="H38" s="64"/>
      <c r="I38" s="80"/>
    </row>
    <row r="39" spans="1:9" ht="12.75">
      <c r="A39" s="32"/>
      <c r="B39" s="83" t="s">
        <v>8</v>
      </c>
      <c r="C39" s="27"/>
      <c r="D39" s="4">
        <v>10845.82</v>
      </c>
      <c r="E39" s="1"/>
      <c r="F39" s="32"/>
      <c r="G39" s="63"/>
      <c r="H39" s="64"/>
      <c r="I39" s="80"/>
    </row>
    <row r="40" spans="1:9" ht="12.75">
      <c r="A40" s="32"/>
      <c r="B40" s="83"/>
      <c r="C40" s="27"/>
      <c r="D40" s="4"/>
      <c r="E40" s="1"/>
      <c r="F40" s="32"/>
      <c r="G40" s="63"/>
      <c r="H40" s="64"/>
      <c r="I40" s="80"/>
    </row>
    <row r="41" spans="1:9" ht="12.75">
      <c r="A41" s="32"/>
      <c r="B41" s="86" t="s">
        <v>79</v>
      </c>
      <c r="C41" s="27"/>
      <c r="D41" s="4"/>
      <c r="E41" s="1"/>
      <c r="F41" s="32"/>
      <c r="G41" s="63"/>
      <c r="H41" s="64"/>
      <c r="I41" s="80"/>
    </row>
    <row r="42" spans="1:9" ht="12.75">
      <c r="A42" s="32"/>
      <c r="B42" s="32"/>
      <c r="C42" s="27"/>
      <c r="D42" s="4"/>
      <c r="E42" s="1"/>
      <c r="F42" s="32"/>
      <c r="G42" s="63"/>
      <c r="H42" s="64"/>
      <c r="I42" s="80"/>
    </row>
    <row r="43" spans="1:9" ht="12.75">
      <c r="A43" s="32"/>
      <c r="B43" s="1">
        <v>401847</v>
      </c>
      <c r="C43" s="27"/>
      <c r="D43" s="4">
        <v>706.48</v>
      </c>
      <c r="E43" s="1"/>
      <c r="F43" s="32"/>
      <c r="G43" s="63"/>
      <c r="H43" s="64"/>
      <c r="I43" s="80"/>
    </row>
    <row r="44" spans="1:9" ht="12.75">
      <c r="A44" s="32"/>
      <c r="B44" s="1">
        <v>401848</v>
      </c>
      <c r="C44" s="27"/>
      <c r="D44" s="4">
        <v>9.56</v>
      </c>
      <c r="E44" s="1"/>
      <c r="F44" s="32"/>
      <c r="G44" s="63"/>
      <c r="H44" s="64"/>
      <c r="I44" s="80"/>
    </row>
    <row r="45" spans="1:9" ht="12.75">
      <c r="A45" s="32"/>
      <c r="B45" s="1">
        <v>401849</v>
      </c>
      <c r="C45" s="27"/>
      <c r="D45" s="4">
        <v>350</v>
      </c>
      <c r="E45" s="1"/>
      <c r="F45" s="32"/>
      <c r="G45" s="63"/>
      <c r="H45" s="64"/>
      <c r="I45" s="80"/>
    </row>
    <row r="46" spans="1:9" ht="12.75">
      <c r="A46" s="32"/>
      <c r="B46" s="1">
        <v>401851</v>
      </c>
      <c r="C46" s="27"/>
      <c r="D46" s="4">
        <v>1160</v>
      </c>
      <c r="E46" s="1"/>
      <c r="F46" s="32"/>
      <c r="G46" s="63"/>
      <c r="H46" s="64"/>
      <c r="I46" s="80"/>
    </row>
    <row r="47" spans="1:9" ht="12.75">
      <c r="A47" s="32"/>
      <c r="B47" s="1"/>
      <c r="C47" s="27"/>
      <c r="D47" s="4"/>
      <c r="E47" s="1"/>
      <c r="F47" s="32"/>
      <c r="G47" s="63"/>
      <c r="H47" s="64"/>
      <c r="I47" s="80"/>
    </row>
    <row r="48" spans="1:9" ht="13.5" thickBot="1">
      <c r="A48" s="32"/>
      <c r="B48" s="1"/>
      <c r="C48" s="27"/>
      <c r="D48" s="92">
        <f>+D38+D39-D43-D44-D45-D46</f>
        <v>26266.449999999997</v>
      </c>
      <c r="E48" s="32"/>
      <c r="F48" s="32"/>
      <c r="G48" s="63"/>
      <c r="H48" s="64"/>
      <c r="I48" s="80"/>
    </row>
    <row r="49" ht="13.5" thickTop="1"/>
    <row r="50" ht="12.75">
      <c r="B50" s="45"/>
    </row>
    <row r="51" spans="2:5" ht="12.75">
      <c r="B51" s="1"/>
      <c r="C51" s="27"/>
      <c r="D51" s="4"/>
      <c r="E51" s="1"/>
    </row>
    <row r="52" spans="2:5" ht="12.75">
      <c r="B52" s="1"/>
      <c r="C52" s="27"/>
      <c r="D52" s="4"/>
      <c r="E52" s="1"/>
    </row>
    <row r="53" spans="2:5" ht="12.75">
      <c r="B53" s="1"/>
      <c r="C53" s="27"/>
      <c r="D53" s="4"/>
      <c r="E53" s="1"/>
    </row>
    <row r="54" spans="2:5" ht="12.75">
      <c r="B54" s="1"/>
      <c r="C54" s="27"/>
      <c r="D54" s="4"/>
      <c r="E54" s="1"/>
    </row>
  </sheetData>
  <sheetProtection/>
  <printOptions gridLines="1"/>
  <pageMargins left="0.2362204724409449" right="0.2362204724409449" top="0.15748031496062992" bottom="0.1968503937007874" header="0.31496062992125984" footer="0.3149606299212598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0"/>
  <sheetViews>
    <sheetView zoomScale="106" zoomScaleNormal="106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23" sqref="K23"/>
    </sheetView>
  </sheetViews>
  <sheetFormatPr defaultColWidth="9.140625" defaultRowHeight="12.75"/>
  <cols>
    <col min="1" max="1" width="10.140625" style="0" bestFit="1" customWidth="1"/>
    <col min="2" max="2" width="21.57421875" style="0" bestFit="1" customWidth="1"/>
    <col min="3" max="3" width="35.00390625" style="0" customWidth="1"/>
    <col min="4" max="4" width="7.7109375" style="26" customWidth="1"/>
    <col min="5" max="5" width="9.28125" style="0" bestFit="1" customWidth="1"/>
    <col min="6" max="6" width="11.140625" style="0" bestFit="1" customWidth="1"/>
    <col min="7" max="7" width="10.57421875" style="0" bestFit="1" customWidth="1"/>
    <col min="8" max="8" width="11.421875" style="0" bestFit="1" customWidth="1"/>
    <col min="9" max="9" width="14.00390625" style="0" bestFit="1" customWidth="1"/>
  </cols>
  <sheetData>
    <row r="1" spans="1:12" s="11" customFormat="1" ht="12.75">
      <c r="A1" s="1" t="s">
        <v>27</v>
      </c>
      <c r="B1" s="1"/>
      <c r="C1" s="31"/>
      <c r="D1" s="33"/>
      <c r="E1" s="31" t="s">
        <v>28</v>
      </c>
      <c r="F1" s="31"/>
      <c r="G1" s="31" t="s">
        <v>106</v>
      </c>
      <c r="H1" s="31"/>
      <c r="I1" s="31"/>
      <c r="J1" s="4"/>
      <c r="K1" s="13"/>
      <c r="L1" s="12"/>
    </row>
    <row r="2" spans="1:11" s="11" customFormat="1" ht="12.75">
      <c r="A2" s="41"/>
      <c r="B2" s="41"/>
      <c r="C2" s="42"/>
      <c r="D2" s="43"/>
      <c r="E2" s="31"/>
      <c r="F2" s="42"/>
      <c r="G2" s="42"/>
      <c r="H2" s="42"/>
      <c r="I2" s="42" t="s">
        <v>29</v>
      </c>
      <c r="J2" s="44"/>
      <c r="K2" s="10"/>
    </row>
    <row r="3" spans="1:12" s="11" customFormat="1" ht="12.75">
      <c r="A3" s="1" t="s">
        <v>30</v>
      </c>
      <c r="B3" s="1" t="s">
        <v>31</v>
      </c>
      <c r="C3" s="4" t="s">
        <v>55</v>
      </c>
      <c r="D3" s="33" t="s">
        <v>56</v>
      </c>
      <c r="E3" s="4" t="s">
        <v>32</v>
      </c>
      <c r="F3" s="4" t="s">
        <v>33</v>
      </c>
      <c r="G3" s="4" t="s">
        <v>34</v>
      </c>
      <c r="H3" s="4" t="s">
        <v>84</v>
      </c>
      <c r="I3" s="4" t="s">
        <v>35</v>
      </c>
      <c r="J3" s="4"/>
      <c r="K3" s="13"/>
      <c r="L3" s="12"/>
    </row>
    <row r="4" spans="1:10" s="6" customFormat="1" ht="12.75">
      <c r="A4" s="32"/>
      <c r="B4" s="32"/>
      <c r="C4" s="32"/>
      <c r="D4" s="36"/>
      <c r="E4" s="32"/>
      <c r="F4" s="32"/>
      <c r="G4" s="32"/>
      <c r="H4" s="1" t="s">
        <v>85</v>
      </c>
      <c r="I4" s="32"/>
      <c r="J4" s="32"/>
    </row>
    <row r="5" spans="1:11" s="6" customFormat="1" ht="12.75">
      <c r="A5" s="32" t="s">
        <v>95</v>
      </c>
      <c r="B5" s="32" t="s">
        <v>36</v>
      </c>
      <c r="C5" s="44" t="s">
        <v>37</v>
      </c>
      <c r="D5" s="43" t="s">
        <v>64</v>
      </c>
      <c r="E5" s="44"/>
      <c r="F5" s="44">
        <v>3.65</v>
      </c>
      <c r="G5" s="44"/>
      <c r="H5" s="44"/>
      <c r="I5" s="44">
        <v>3.65</v>
      </c>
      <c r="J5" s="44"/>
      <c r="K5" s="5"/>
    </row>
    <row r="6" spans="1:11" s="6" customFormat="1" ht="12.75">
      <c r="A6" s="32" t="s">
        <v>116</v>
      </c>
      <c r="B6" s="32" t="s">
        <v>75</v>
      </c>
      <c r="C6" s="44" t="s">
        <v>117</v>
      </c>
      <c r="D6" s="43" t="s">
        <v>58</v>
      </c>
      <c r="F6" s="44">
        <v>216</v>
      </c>
      <c r="G6" s="44"/>
      <c r="H6" s="44"/>
      <c r="I6" s="44">
        <v>216</v>
      </c>
      <c r="J6" s="44"/>
      <c r="K6" s="5"/>
    </row>
    <row r="7" spans="1:11" s="6" customFormat="1" ht="12.75">
      <c r="A7" s="32" t="s">
        <v>115</v>
      </c>
      <c r="B7" s="32" t="s">
        <v>38</v>
      </c>
      <c r="C7" s="32" t="s">
        <v>77</v>
      </c>
      <c r="D7" s="36" t="s">
        <v>57</v>
      </c>
      <c r="F7" s="44">
        <v>14500</v>
      </c>
      <c r="G7" s="44"/>
      <c r="H7" s="44"/>
      <c r="I7" s="44">
        <v>14500</v>
      </c>
      <c r="J7" s="44"/>
      <c r="K7" s="5"/>
    </row>
    <row r="8" spans="1:11" s="6" customFormat="1" ht="12" customHeight="1">
      <c r="A8" s="32" t="s">
        <v>118</v>
      </c>
      <c r="B8" s="32" t="s">
        <v>120</v>
      </c>
      <c r="C8" s="32" t="s">
        <v>119</v>
      </c>
      <c r="D8" s="36" t="s">
        <v>62</v>
      </c>
      <c r="E8" s="32"/>
      <c r="F8" s="44">
        <v>5706</v>
      </c>
      <c r="G8" s="32"/>
      <c r="H8" s="32"/>
      <c r="I8" s="44">
        <v>5706</v>
      </c>
      <c r="J8" s="44"/>
      <c r="K8" s="5"/>
    </row>
    <row r="9" spans="1:13" s="6" customFormat="1" ht="12.75">
      <c r="A9" s="32" t="s">
        <v>139</v>
      </c>
      <c r="B9" s="32" t="s">
        <v>75</v>
      </c>
      <c r="C9" s="44" t="s">
        <v>146</v>
      </c>
      <c r="D9" s="43" t="s">
        <v>58</v>
      </c>
      <c r="E9" s="32"/>
      <c r="F9" s="44">
        <v>216</v>
      </c>
      <c r="G9" s="44"/>
      <c r="H9" s="44"/>
      <c r="I9" s="44">
        <v>216</v>
      </c>
      <c r="J9" s="44"/>
      <c r="K9" s="5"/>
      <c r="M9" s="6" t="s">
        <v>191</v>
      </c>
    </row>
    <row r="10" spans="1:11" s="6" customFormat="1" ht="12.75">
      <c r="A10" s="32" t="s">
        <v>138</v>
      </c>
      <c r="B10" s="32" t="s">
        <v>38</v>
      </c>
      <c r="C10" s="44" t="s">
        <v>140</v>
      </c>
      <c r="D10" s="43" t="s">
        <v>57</v>
      </c>
      <c r="E10" s="32"/>
      <c r="F10" s="44">
        <v>14500</v>
      </c>
      <c r="G10" s="44"/>
      <c r="H10" s="44"/>
      <c r="I10" s="44">
        <v>14500</v>
      </c>
      <c r="J10" s="44"/>
      <c r="K10" s="5"/>
    </row>
    <row r="11" spans="1:11" s="6" customFormat="1" ht="15" customHeight="1">
      <c r="A11" s="32" t="s">
        <v>141</v>
      </c>
      <c r="B11" s="32" t="s">
        <v>38</v>
      </c>
      <c r="C11" s="53" t="s">
        <v>142</v>
      </c>
      <c r="D11" s="43" t="s">
        <v>66</v>
      </c>
      <c r="E11" s="32"/>
      <c r="F11" s="44">
        <v>292.5</v>
      </c>
      <c r="G11" s="44"/>
      <c r="H11" s="44"/>
      <c r="I11" s="44">
        <v>292.5</v>
      </c>
      <c r="J11" s="44"/>
      <c r="K11" s="5"/>
    </row>
    <row r="12" spans="1:12" s="6" customFormat="1" ht="12.75">
      <c r="A12" s="32" t="s">
        <v>144</v>
      </c>
      <c r="B12" s="32" t="s">
        <v>75</v>
      </c>
      <c r="C12" s="44" t="s">
        <v>145</v>
      </c>
      <c r="D12" s="43" t="s">
        <v>58</v>
      </c>
      <c r="E12" s="32"/>
      <c r="F12" s="44">
        <v>216</v>
      </c>
      <c r="G12" s="44"/>
      <c r="H12" s="44"/>
      <c r="I12" s="44">
        <v>216</v>
      </c>
      <c r="J12" s="44"/>
      <c r="K12" s="5"/>
      <c r="L12" s="5"/>
    </row>
    <row r="13" spans="1:11" s="6" customFormat="1" ht="12.75">
      <c r="A13" s="32" t="s">
        <v>148</v>
      </c>
      <c r="B13" s="32" t="s">
        <v>75</v>
      </c>
      <c r="C13" s="44" t="s">
        <v>149</v>
      </c>
      <c r="D13" s="43" t="s">
        <v>58</v>
      </c>
      <c r="E13" s="32"/>
      <c r="F13" s="44">
        <v>216</v>
      </c>
      <c r="G13" s="44"/>
      <c r="H13" s="44"/>
      <c r="I13" s="44">
        <v>216</v>
      </c>
      <c r="J13" s="44"/>
      <c r="K13" s="5"/>
    </row>
    <row r="14" spans="1:11" s="6" customFormat="1" ht="12.75">
      <c r="A14" s="32" t="s">
        <v>174</v>
      </c>
      <c r="B14" s="32" t="s">
        <v>36</v>
      </c>
      <c r="C14" s="44" t="s">
        <v>37</v>
      </c>
      <c r="D14" s="43" t="s">
        <v>64</v>
      </c>
      <c r="E14" s="32"/>
      <c r="F14" s="44">
        <v>1.7</v>
      </c>
      <c r="G14" s="44"/>
      <c r="H14" s="44"/>
      <c r="I14" s="44">
        <v>1.7</v>
      </c>
      <c r="J14" s="44"/>
      <c r="K14" s="5"/>
    </row>
    <row r="15" spans="1:11" s="6" customFormat="1" ht="12.75">
      <c r="A15" s="32" t="s">
        <v>171</v>
      </c>
      <c r="B15" s="32" t="s">
        <v>75</v>
      </c>
      <c r="C15" s="44" t="s">
        <v>170</v>
      </c>
      <c r="D15" s="43" t="s">
        <v>58</v>
      </c>
      <c r="E15" s="32"/>
      <c r="F15" s="44">
        <v>108</v>
      </c>
      <c r="G15" s="44"/>
      <c r="H15" s="44"/>
      <c r="I15" s="44">
        <v>108</v>
      </c>
      <c r="J15" s="44"/>
      <c r="K15" s="5"/>
    </row>
    <row r="16" spans="1:11" s="6" customFormat="1" ht="12.75">
      <c r="A16" s="32" t="s">
        <v>172</v>
      </c>
      <c r="B16" s="32" t="s">
        <v>39</v>
      </c>
      <c r="C16" s="44" t="s">
        <v>173</v>
      </c>
      <c r="D16" s="43" t="s">
        <v>61</v>
      </c>
      <c r="E16" s="32"/>
      <c r="F16" s="44">
        <v>2086.55</v>
      </c>
      <c r="G16" s="44"/>
      <c r="H16" s="44"/>
      <c r="I16" s="44">
        <v>2086.55</v>
      </c>
      <c r="J16" s="44"/>
      <c r="K16" s="5"/>
    </row>
    <row r="17" spans="1:11" s="6" customFormat="1" ht="12.75">
      <c r="A17" s="32" t="s">
        <v>181</v>
      </c>
      <c r="B17" s="32" t="s">
        <v>152</v>
      </c>
      <c r="C17" s="44" t="s">
        <v>182</v>
      </c>
      <c r="D17" s="43" t="s">
        <v>66</v>
      </c>
      <c r="E17" s="32"/>
      <c r="F17" s="44">
        <v>910</v>
      </c>
      <c r="G17" s="44"/>
      <c r="H17" s="44"/>
      <c r="I17" s="44">
        <v>910</v>
      </c>
      <c r="J17" s="44"/>
      <c r="K17" s="5"/>
    </row>
    <row r="18" spans="1:11" s="6" customFormat="1" ht="12.75">
      <c r="A18" s="32" t="s">
        <v>197</v>
      </c>
      <c r="B18" s="32" t="s">
        <v>75</v>
      </c>
      <c r="C18" s="44" t="s">
        <v>170</v>
      </c>
      <c r="D18" s="43" t="s">
        <v>58</v>
      </c>
      <c r="E18" s="32"/>
      <c r="F18" s="44">
        <v>108</v>
      </c>
      <c r="G18" s="44"/>
      <c r="H18" s="44"/>
      <c r="I18" s="44">
        <v>108</v>
      </c>
      <c r="J18" s="44"/>
      <c r="K18" s="5"/>
    </row>
    <row r="19" spans="1:11" s="6" customFormat="1" ht="12.75">
      <c r="A19" s="32" t="s">
        <v>198</v>
      </c>
      <c r="B19" s="32" t="s">
        <v>38</v>
      </c>
      <c r="C19" s="44" t="s">
        <v>199</v>
      </c>
      <c r="D19" s="43" t="s">
        <v>62</v>
      </c>
      <c r="E19" s="32"/>
      <c r="F19" s="44">
        <v>500</v>
      </c>
      <c r="G19" s="44"/>
      <c r="H19" s="44"/>
      <c r="I19" s="44">
        <v>500</v>
      </c>
      <c r="J19" s="44"/>
      <c r="K19" s="5"/>
    </row>
    <row r="20" spans="1:11" s="6" customFormat="1" ht="12.75">
      <c r="A20" s="32"/>
      <c r="B20" s="32"/>
      <c r="C20" s="44"/>
      <c r="D20" s="43"/>
      <c r="E20" s="32"/>
      <c r="F20" s="4">
        <f>SUM(F5:F19)</f>
        <v>39580.4</v>
      </c>
      <c r="G20" s="4"/>
      <c r="H20" s="4"/>
      <c r="I20" s="4">
        <f>SUM(I5:I19)</f>
        <v>39580.4</v>
      </c>
      <c r="J20" s="44"/>
      <c r="K20" s="5"/>
    </row>
    <row r="21" spans="1:11" s="6" customFormat="1" ht="12.75">
      <c r="A21" s="32"/>
      <c r="B21" s="32"/>
      <c r="C21" s="44"/>
      <c r="D21" s="43"/>
      <c r="E21" s="32"/>
      <c r="F21" s="44"/>
      <c r="G21" s="44"/>
      <c r="H21" s="44"/>
      <c r="I21" s="44"/>
      <c r="J21" s="44"/>
      <c r="K21" s="5"/>
    </row>
    <row r="22" spans="1:11" s="6" customFormat="1" ht="12.75">
      <c r="A22" s="32"/>
      <c r="B22" s="32"/>
      <c r="C22" s="53"/>
      <c r="D22" s="43"/>
      <c r="E22" s="32"/>
      <c r="F22" s="44"/>
      <c r="G22" s="44"/>
      <c r="H22" s="44"/>
      <c r="I22" s="44"/>
      <c r="J22" s="44"/>
      <c r="K22" s="5"/>
    </row>
    <row r="23" spans="1:11" s="6" customFormat="1" ht="12.75">
      <c r="A23" s="32"/>
      <c r="B23" s="32"/>
      <c r="C23" s="44"/>
      <c r="D23" s="43"/>
      <c r="E23" s="32"/>
      <c r="F23" s="44"/>
      <c r="G23" s="44"/>
      <c r="H23" s="44"/>
      <c r="I23" s="44"/>
      <c r="J23" s="44"/>
      <c r="K23" s="5"/>
    </row>
    <row r="24" spans="1:11" s="6" customFormat="1" ht="12.75">
      <c r="A24" s="32"/>
      <c r="B24" s="32"/>
      <c r="C24" s="44"/>
      <c r="D24" s="43"/>
      <c r="E24" s="32"/>
      <c r="F24" s="44"/>
      <c r="G24" s="44"/>
      <c r="H24" s="44"/>
      <c r="I24" s="44"/>
      <c r="J24" s="44"/>
      <c r="K24" s="5"/>
    </row>
    <row r="25" spans="1:11" s="6" customFormat="1" ht="12.75">
      <c r="A25" s="32"/>
      <c r="B25" s="32"/>
      <c r="C25" s="44"/>
      <c r="D25" s="43"/>
      <c r="E25" s="32"/>
      <c r="F25" s="44"/>
      <c r="G25" s="44"/>
      <c r="H25" s="44"/>
      <c r="I25" s="44"/>
      <c r="J25" s="44"/>
      <c r="K25" s="5"/>
    </row>
    <row r="26" spans="1:11" s="51" customFormat="1" ht="23.25" customHeight="1">
      <c r="A26" s="49"/>
      <c r="B26" s="49"/>
      <c r="C26" s="53"/>
      <c r="D26" s="54"/>
      <c r="E26" s="49"/>
      <c r="F26" s="53"/>
      <c r="G26" s="53"/>
      <c r="H26" s="53"/>
      <c r="I26" s="53"/>
      <c r="J26" s="53"/>
      <c r="K26" s="55"/>
    </row>
    <row r="27" spans="1:11" s="6" customFormat="1" ht="12.75">
      <c r="A27" s="32"/>
      <c r="B27" s="49"/>
      <c r="C27" s="53"/>
      <c r="D27" s="54"/>
      <c r="E27" s="49"/>
      <c r="F27" s="53"/>
      <c r="G27" s="53"/>
      <c r="H27" s="53"/>
      <c r="I27" s="53"/>
      <c r="J27" s="44"/>
      <c r="K27" s="5"/>
    </row>
    <row r="28" spans="1:11" s="6" customFormat="1" ht="12.75">
      <c r="A28" s="32"/>
      <c r="B28" s="49"/>
      <c r="C28" s="53"/>
      <c r="D28" s="54"/>
      <c r="E28" s="49"/>
      <c r="F28" s="53"/>
      <c r="G28" s="53"/>
      <c r="H28" s="53"/>
      <c r="I28" s="53"/>
      <c r="J28" s="44"/>
      <c r="K28" s="5"/>
    </row>
    <row r="29" spans="1:12" s="6" customFormat="1" ht="12.75">
      <c r="A29" s="1"/>
      <c r="B29" s="1"/>
      <c r="C29" s="4"/>
      <c r="D29" s="33"/>
      <c r="E29" s="4"/>
      <c r="F29" s="4"/>
      <c r="G29" s="4"/>
      <c r="H29" s="4"/>
      <c r="I29" s="4"/>
      <c r="J29" s="44"/>
      <c r="K29" s="5"/>
      <c r="L29" s="5"/>
    </row>
    <row r="30" spans="1:11" s="6" customFormat="1" ht="12.75">
      <c r="A30" s="32"/>
      <c r="B30" s="32"/>
      <c r="C30" s="44"/>
      <c r="D30" s="43"/>
      <c r="E30" s="44"/>
      <c r="F30" s="44"/>
      <c r="G30" s="44"/>
      <c r="H30" s="44"/>
      <c r="I30" s="44"/>
      <c r="J30" s="44"/>
      <c r="K30" s="5"/>
    </row>
    <row r="31" spans="1:11" s="6" customFormat="1" ht="12.75">
      <c r="A31" s="32"/>
      <c r="B31" s="32"/>
      <c r="C31" s="44"/>
      <c r="D31" s="43"/>
      <c r="E31" s="44"/>
      <c r="F31" s="44"/>
      <c r="G31" s="44"/>
      <c r="H31" s="44"/>
      <c r="I31" s="44"/>
      <c r="J31" s="44"/>
      <c r="K31" s="5"/>
    </row>
    <row r="32" spans="1:11" s="6" customFormat="1" ht="12.75">
      <c r="A32" s="32"/>
      <c r="B32" s="32"/>
      <c r="C32" s="44"/>
      <c r="D32" s="43"/>
      <c r="E32" s="44"/>
      <c r="F32" s="44"/>
      <c r="G32" s="44"/>
      <c r="H32" s="44"/>
      <c r="I32" s="44"/>
      <c r="J32" s="44"/>
      <c r="K32" s="5"/>
    </row>
    <row r="33" spans="1:11" s="6" customFormat="1" ht="12.75">
      <c r="A33" s="32"/>
      <c r="B33" s="32"/>
      <c r="C33" s="44"/>
      <c r="D33" s="43"/>
      <c r="E33" s="44"/>
      <c r="F33" s="44"/>
      <c r="G33" s="44"/>
      <c r="H33" s="44"/>
      <c r="I33" s="44"/>
      <c r="J33" s="44"/>
      <c r="K33" s="5"/>
    </row>
    <row r="34" spans="1:11" s="6" customFormat="1" ht="12.75">
      <c r="A34" s="32"/>
      <c r="B34" s="32"/>
      <c r="C34" s="32"/>
      <c r="D34" s="43"/>
      <c r="E34" s="44"/>
      <c r="F34" s="44"/>
      <c r="G34" s="44"/>
      <c r="H34" s="44"/>
      <c r="I34" s="44"/>
      <c r="J34" s="44"/>
      <c r="K34" s="5"/>
    </row>
    <row r="35" spans="1:12" s="6" customFormat="1" ht="12.75">
      <c r="A35" s="32"/>
      <c r="B35" s="32"/>
      <c r="C35" s="32"/>
      <c r="D35" s="36"/>
      <c r="E35" s="44"/>
      <c r="F35" s="32"/>
      <c r="G35" s="32"/>
      <c r="H35" s="32"/>
      <c r="I35" s="44"/>
      <c r="J35" s="44"/>
      <c r="K35" s="5"/>
      <c r="L35" s="5"/>
    </row>
    <row r="36" spans="1:13" s="6" customFormat="1" ht="12.75">
      <c r="A36" s="32"/>
      <c r="B36" s="32"/>
      <c r="C36" s="32"/>
      <c r="D36" s="36"/>
      <c r="E36" s="44"/>
      <c r="F36" s="44"/>
      <c r="G36" s="44"/>
      <c r="H36" s="44"/>
      <c r="I36" s="44"/>
      <c r="J36" s="44"/>
      <c r="K36" s="5"/>
      <c r="L36" s="5"/>
      <c r="M36" s="5"/>
    </row>
    <row r="37" spans="1:13" s="6" customFormat="1" ht="12.75">
      <c r="A37" s="32"/>
      <c r="B37" s="32"/>
      <c r="C37" s="32"/>
      <c r="D37" s="36"/>
      <c r="E37" s="44"/>
      <c r="F37" s="44"/>
      <c r="G37" s="44"/>
      <c r="H37" s="44"/>
      <c r="I37" s="44"/>
      <c r="J37" s="44"/>
      <c r="K37" s="5"/>
      <c r="L37" s="5"/>
      <c r="M37" s="5"/>
    </row>
    <row r="38" spans="1:13" s="6" customFormat="1" ht="12.75">
      <c r="A38" s="32"/>
      <c r="B38" s="32"/>
      <c r="C38" s="32"/>
      <c r="D38" s="36"/>
      <c r="E38" s="44"/>
      <c r="F38" s="44"/>
      <c r="G38" s="44"/>
      <c r="H38" s="44"/>
      <c r="I38" s="44"/>
      <c r="J38" s="44"/>
      <c r="K38" s="5"/>
      <c r="L38" s="5"/>
      <c r="M38" s="5"/>
    </row>
    <row r="39" spans="1:13" s="6" customFormat="1" ht="12.75">
      <c r="A39" s="32"/>
      <c r="B39" s="32"/>
      <c r="C39" s="32"/>
      <c r="D39" s="36"/>
      <c r="E39" s="44"/>
      <c r="F39" s="44"/>
      <c r="G39" s="44"/>
      <c r="H39" s="44"/>
      <c r="I39" s="44"/>
      <c r="J39" s="44"/>
      <c r="K39" s="5"/>
      <c r="L39" s="5"/>
      <c r="M39" s="5"/>
    </row>
    <row r="40" spans="1:12" s="6" customFormat="1" ht="12.75">
      <c r="A40" s="32"/>
      <c r="B40" s="32"/>
      <c r="C40" s="32"/>
      <c r="D40" s="32"/>
      <c r="E40" s="44"/>
      <c r="F40" s="44"/>
      <c r="G40" s="44"/>
      <c r="H40" s="44"/>
      <c r="I40" s="44"/>
      <c r="J40" s="44"/>
      <c r="K40" s="5"/>
      <c r="L40" s="5"/>
    </row>
    <row r="41" spans="1:12" s="6" customFormat="1" ht="12.75">
      <c r="A41" s="32"/>
      <c r="B41" s="32"/>
      <c r="C41" s="32"/>
      <c r="D41" s="36"/>
      <c r="E41" s="44"/>
      <c r="F41" s="32"/>
      <c r="G41" s="32"/>
      <c r="H41" s="32"/>
      <c r="I41" s="44"/>
      <c r="J41" s="44"/>
      <c r="K41" s="5"/>
      <c r="L41" s="5"/>
    </row>
    <row r="42" spans="1:12" s="6" customFormat="1" ht="12.75">
      <c r="A42" s="1"/>
      <c r="B42" s="1"/>
      <c r="C42" s="4"/>
      <c r="D42" s="33"/>
      <c r="E42" s="4"/>
      <c r="F42" s="4"/>
      <c r="G42" s="4"/>
      <c r="H42" s="4"/>
      <c r="I42" s="4"/>
      <c r="J42" s="4"/>
      <c r="K42" s="8"/>
      <c r="L42" s="9"/>
    </row>
    <row r="43" spans="1:12" s="6" customFormat="1" ht="12.75">
      <c r="A43" s="1"/>
      <c r="B43" s="1"/>
      <c r="C43" s="4"/>
      <c r="D43" s="33"/>
      <c r="E43" s="4"/>
      <c r="F43" s="4"/>
      <c r="G43" s="4"/>
      <c r="H43" s="4"/>
      <c r="I43" s="4"/>
      <c r="J43" s="4"/>
      <c r="K43" s="8"/>
      <c r="L43" s="9"/>
    </row>
    <row r="44" spans="1:10" s="6" customFormat="1" ht="12.75">
      <c r="A44" s="32"/>
      <c r="B44" s="32"/>
      <c r="C44" s="32"/>
      <c r="D44" s="36"/>
      <c r="E44" s="32"/>
      <c r="F44" s="32"/>
      <c r="G44" s="32"/>
      <c r="H44" s="32"/>
      <c r="I44" s="32"/>
      <c r="J44" s="32"/>
    </row>
    <row r="45" spans="1:10" s="6" customFormat="1" ht="12.75">
      <c r="A45" s="32"/>
      <c r="B45" s="32"/>
      <c r="C45" s="32"/>
      <c r="D45" s="36"/>
      <c r="E45" s="32"/>
      <c r="F45" s="32"/>
      <c r="G45" s="32"/>
      <c r="H45" s="32"/>
      <c r="I45" s="32"/>
      <c r="J45" s="32"/>
    </row>
    <row r="46" spans="1:10" s="6" customFormat="1" ht="12.75">
      <c r="A46" s="32"/>
      <c r="B46" s="32"/>
      <c r="C46" s="32"/>
      <c r="D46" s="36"/>
      <c r="E46" s="32"/>
      <c r="F46" s="32"/>
      <c r="G46" s="32"/>
      <c r="H46" s="32"/>
      <c r="I46" s="32"/>
      <c r="J46" s="32"/>
    </row>
    <row r="47" spans="1:12" s="6" customFormat="1" ht="12.75">
      <c r="A47" s="1"/>
      <c r="B47" s="1"/>
      <c r="C47" s="4"/>
      <c r="D47" s="33"/>
      <c r="E47" s="4"/>
      <c r="F47" s="4"/>
      <c r="G47" s="4"/>
      <c r="H47" s="4"/>
      <c r="I47" s="44"/>
      <c r="J47" s="4"/>
      <c r="K47" s="8"/>
      <c r="L47" s="9"/>
    </row>
    <row r="48" spans="1:10" s="6" customFormat="1" ht="12.75">
      <c r="A48" s="32"/>
      <c r="B48" s="32"/>
      <c r="C48" s="32"/>
      <c r="D48" s="36"/>
      <c r="E48" s="32"/>
      <c r="F48" s="32"/>
      <c r="G48" s="32"/>
      <c r="H48" s="32"/>
      <c r="I48" s="32"/>
      <c r="J48" s="32"/>
    </row>
    <row r="49" spans="1:10" s="6" customFormat="1" ht="12.75">
      <c r="A49" s="32"/>
      <c r="B49" s="32"/>
      <c r="C49" s="32"/>
      <c r="D49" s="36"/>
      <c r="E49" s="32"/>
      <c r="F49" s="32"/>
      <c r="G49" s="32"/>
      <c r="H49" s="32"/>
      <c r="I49" s="32"/>
      <c r="J49" s="32"/>
    </row>
    <row r="50" s="6" customFormat="1" ht="11.25">
      <c r="D50" s="25"/>
    </row>
    <row r="51" s="6" customFormat="1" ht="11.25">
      <c r="D51" s="25"/>
    </row>
    <row r="52" s="6" customFormat="1" ht="11.25">
      <c r="D52" s="25"/>
    </row>
    <row r="53" s="6" customFormat="1" ht="11.25">
      <c r="D53" s="25"/>
    </row>
    <row r="54" s="6" customFormat="1" ht="11.25">
      <c r="D54" s="25"/>
    </row>
    <row r="55" s="6" customFormat="1" ht="11.25">
      <c r="D55" s="25"/>
    </row>
    <row r="56" s="6" customFormat="1" ht="11.25">
      <c r="D56" s="25"/>
    </row>
    <row r="57" s="6" customFormat="1" ht="11.25">
      <c r="D57" s="25"/>
    </row>
    <row r="58" s="6" customFormat="1" ht="11.25">
      <c r="D58" s="25"/>
    </row>
    <row r="59" s="6" customFormat="1" ht="11.25">
      <c r="D59" s="25"/>
    </row>
    <row r="60" s="6" customFormat="1" ht="11.25">
      <c r="D60" s="25"/>
    </row>
    <row r="61" s="6" customFormat="1" ht="11.25">
      <c r="D61" s="25"/>
    </row>
    <row r="62" s="6" customFormat="1" ht="11.25">
      <c r="D62" s="25"/>
    </row>
    <row r="63" s="6" customFormat="1" ht="11.25">
      <c r="D63" s="25"/>
    </row>
    <row r="64" s="6" customFormat="1" ht="11.25">
      <c r="D64" s="25"/>
    </row>
    <row r="65" s="6" customFormat="1" ht="11.25">
      <c r="D65" s="25"/>
    </row>
    <row r="66" s="6" customFormat="1" ht="11.25">
      <c r="D66" s="25"/>
    </row>
    <row r="67" s="6" customFormat="1" ht="11.25">
      <c r="D67" s="25"/>
    </row>
    <row r="68" s="6" customFormat="1" ht="11.25">
      <c r="D68" s="25"/>
    </row>
    <row r="69" s="6" customFormat="1" ht="11.25">
      <c r="D69" s="25"/>
    </row>
    <row r="70" s="6" customFormat="1" ht="11.25">
      <c r="D70" s="25"/>
    </row>
    <row r="71" s="6" customFormat="1" ht="11.25">
      <c r="D71" s="25"/>
    </row>
    <row r="72" s="6" customFormat="1" ht="11.25">
      <c r="D72" s="25"/>
    </row>
    <row r="73" s="6" customFormat="1" ht="11.25">
      <c r="D73" s="25"/>
    </row>
    <row r="74" s="6" customFormat="1" ht="11.25">
      <c r="D74" s="25"/>
    </row>
    <row r="75" s="6" customFormat="1" ht="11.25">
      <c r="D75" s="25"/>
    </row>
    <row r="76" s="6" customFormat="1" ht="11.25">
      <c r="D76" s="25"/>
    </row>
    <row r="77" s="6" customFormat="1" ht="11.25">
      <c r="D77" s="25"/>
    </row>
    <row r="78" s="6" customFormat="1" ht="11.25">
      <c r="D78" s="25"/>
    </row>
    <row r="79" s="6" customFormat="1" ht="11.25">
      <c r="D79" s="25"/>
    </row>
    <row r="80" s="6" customFormat="1" ht="11.25">
      <c r="D80" s="25"/>
    </row>
    <row r="81" s="6" customFormat="1" ht="11.25">
      <c r="D81" s="25"/>
    </row>
    <row r="82" s="6" customFormat="1" ht="11.25">
      <c r="D82" s="25"/>
    </row>
    <row r="83" s="6" customFormat="1" ht="11.25">
      <c r="D83" s="25"/>
    </row>
    <row r="84" s="6" customFormat="1" ht="11.25">
      <c r="D84" s="25"/>
    </row>
    <row r="85" s="6" customFormat="1" ht="11.25">
      <c r="D85" s="25"/>
    </row>
    <row r="86" s="6" customFormat="1" ht="11.25">
      <c r="D86" s="25"/>
    </row>
    <row r="87" s="6" customFormat="1" ht="11.25">
      <c r="D87" s="25"/>
    </row>
    <row r="88" s="6" customFormat="1" ht="11.25">
      <c r="D88" s="25"/>
    </row>
    <row r="89" s="6" customFormat="1" ht="11.25">
      <c r="D89" s="25"/>
    </row>
    <row r="90" s="6" customFormat="1" ht="11.25">
      <c r="D90" s="25"/>
    </row>
    <row r="91" s="6" customFormat="1" ht="11.25">
      <c r="D91" s="25"/>
    </row>
    <row r="92" s="6" customFormat="1" ht="11.25">
      <c r="D92" s="25"/>
    </row>
    <row r="93" s="6" customFormat="1" ht="11.25">
      <c r="D93" s="25"/>
    </row>
    <row r="94" s="6" customFormat="1" ht="11.25">
      <c r="D94" s="25"/>
    </row>
    <row r="95" s="6" customFormat="1" ht="11.25">
      <c r="D95" s="25"/>
    </row>
    <row r="96" s="6" customFormat="1" ht="11.25">
      <c r="D96" s="25"/>
    </row>
    <row r="97" s="6" customFormat="1" ht="11.25">
      <c r="D97" s="25"/>
    </row>
    <row r="98" s="6" customFormat="1" ht="11.25">
      <c r="D98" s="25"/>
    </row>
    <row r="99" s="6" customFormat="1" ht="11.25">
      <c r="D99" s="25"/>
    </row>
    <row r="100" s="6" customFormat="1" ht="11.25">
      <c r="D100" s="25"/>
    </row>
    <row r="101" s="6" customFormat="1" ht="11.25">
      <c r="D101" s="25"/>
    </row>
    <row r="102" s="6" customFormat="1" ht="11.25">
      <c r="D102" s="25"/>
    </row>
    <row r="103" s="6" customFormat="1" ht="11.25">
      <c r="D103" s="25"/>
    </row>
    <row r="104" s="6" customFormat="1" ht="11.25">
      <c r="D104" s="25"/>
    </row>
    <row r="105" s="6" customFormat="1" ht="11.25">
      <c r="D105" s="25"/>
    </row>
    <row r="106" s="6" customFormat="1" ht="11.25">
      <c r="D106" s="25"/>
    </row>
    <row r="107" s="6" customFormat="1" ht="11.25">
      <c r="D107" s="25"/>
    </row>
    <row r="108" s="6" customFormat="1" ht="11.25">
      <c r="D108" s="25"/>
    </row>
    <row r="109" s="6" customFormat="1" ht="11.25">
      <c r="D109" s="25"/>
    </row>
    <row r="110" s="6" customFormat="1" ht="11.25">
      <c r="D110" s="25"/>
    </row>
    <row r="111" s="6" customFormat="1" ht="11.25">
      <c r="D111" s="25"/>
    </row>
    <row r="112" s="6" customFormat="1" ht="11.25">
      <c r="D112" s="25"/>
    </row>
    <row r="113" s="6" customFormat="1" ht="11.25">
      <c r="D113" s="25"/>
    </row>
    <row r="114" s="6" customFormat="1" ht="11.25">
      <c r="D114" s="25"/>
    </row>
    <row r="115" s="6" customFormat="1" ht="11.25">
      <c r="D115" s="25"/>
    </row>
    <row r="116" s="6" customFormat="1" ht="11.25">
      <c r="D116" s="25"/>
    </row>
    <row r="117" s="6" customFormat="1" ht="11.25">
      <c r="D117" s="25"/>
    </row>
    <row r="118" s="6" customFormat="1" ht="11.25">
      <c r="D118" s="25"/>
    </row>
    <row r="119" s="6" customFormat="1" ht="11.25">
      <c r="D119" s="25"/>
    </row>
    <row r="120" s="6" customFormat="1" ht="11.25">
      <c r="D120" s="25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2"/>
  <sheetViews>
    <sheetView tabSelected="1" zoomScale="95" zoomScaleNormal="95" zoomScalePageLayoutView="0" workbookViewId="0" topLeftCell="A1">
      <pane xSplit="6" ySplit="4" topLeftCell="G59" activePane="bottomRight" state="frozen"/>
      <selection pane="topLeft" activeCell="A1" sqref="A1"/>
      <selection pane="topRight" activeCell="G1" sqref="G1"/>
      <selection pane="bottomLeft" activeCell="A5" sqref="A5"/>
      <selection pane="bottomRight" activeCell="K80" sqref="K80"/>
    </sheetView>
  </sheetViews>
  <sheetFormatPr defaultColWidth="9.140625" defaultRowHeight="12.75"/>
  <cols>
    <col min="1" max="1" width="8.421875" style="6" customWidth="1"/>
    <col min="2" max="2" width="7.7109375" style="6" customWidth="1"/>
    <col min="3" max="3" width="7.8515625" style="6" bestFit="1" customWidth="1"/>
    <col min="4" max="4" width="24.00390625" style="51" customWidth="1"/>
    <col min="5" max="5" width="27.57421875" style="51" customWidth="1"/>
    <col min="6" max="6" width="4.7109375" style="25" customWidth="1"/>
    <col min="7" max="8" width="9.57421875" style="6" bestFit="1" customWidth="1"/>
    <col min="9" max="9" width="8.421875" style="6" customWidth="1"/>
    <col min="10" max="10" width="7.7109375" style="6" customWidth="1"/>
    <col min="11" max="11" width="10.7109375" style="6" bestFit="1" customWidth="1"/>
    <col min="12" max="12" width="9.57421875" style="6" bestFit="1" customWidth="1"/>
    <col min="13" max="13" width="10.7109375" style="6" bestFit="1" customWidth="1"/>
    <col min="14" max="15" width="9.140625" style="6" customWidth="1"/>
    <col min="16" max="16" width="8.00390625" style="6" bestFit="1" customWidth="1"/>
    <col min="17" max="16384" width="9.140625" style="6" customWidth="1"/>
  </cols>
  <sheetData>
    <row r="1" spans="1:17" s="11" customFormat="1" ht="12.75">
      <c r="A1" s="1" t="s">
        <v>27</v>
      </c>
      <c r="B1" s="1"/>
      <c r="C1" s="31"/>
      <c r="D1" s="49"/>
      <c r="E1" s="52" t="s">
        <v>74</v>
      </c>
      <c r="F1" s="33"/>
      <c r="G1" s="32"/>
      <c r="H1" s="31"/>
      <c r="J1" s="4"/>
      <c r="K1" s="4"/>
      <c r="L1" s="34"/>
      <c r="M1" s="31" t="s">
        <v>106</v>
      </c>
      <c r="N1" s="19"/>
      <c r="O1" s="19"/>
      <c r="P1" s="18"/>
      <c r="Q1" s="18"/>
    </row>
    <row r="2" spans="1:17" s="11" customFormat="1" ht="12.75">
      <c r="A2" s="35"/>
      <c r="B2" s="35"/>
      <c r="C2" s="35"/>
      <c r="D2" s="47"/>
      <c r="E2" s="47"/>
      <c r="F2" s="36"/>
      <c r="G2" s="34"/>
      <c r="H2" s="37"/>
      <c r="I2" s="37"/>
      <c r="J2" s="37"/>
      <c r="K2" s="37"/>
      <c r="L2" s="37"/>
      <c r="M2" s="37"/>
      <c r="N2" s="21"/>
      <c r="O2" s="21"/>
      <c r="P2" s="20"/>
      <c r="Q2" s="20"/>
    </row>
    <row r="3" spans="1:17" s="11" customFormat="1" ht="12.75">
      <c r="A3" s="38" t="s">
        <v>30</v>
      </c>
      <c r="B3" s="38" t="s">
        <v>41</v>
      </c>
      <c r="C3" s="38" t="s">
        <v>42</v>
      </c>
      <c r="D3" s="50" t="s">
        <v>43</v>
      </c>
      <c r="E3" s="50" t="s">
        <v>55</v>
      </c>
      <c r="F3" s="27" t="s">
        <v>56</v>
      </c>
      <c r="G3" s="33" t="s">
        <v>44</v>
      </c>
      <c r="H3" s="33" t="s">
        <v>45</v>
      </c>
      <c r="I3" s="33" t="s">
        <v>46</v>
      </c>
      <c r="J3" s="33" t="s">
        <v>47</v>
      </c>
      <c r="K3" s="33" t="s">
        <v>48</v>
      </c>
      <c r="L3" s="33" t="s">
        <v>23</v>
      </c>
      <c r="M3" s="33" t="s">
        <v>49</v>
      </c>
      <c r="N3" s="19"/>
      <c r="O3" s="22"/>
      <c r="P3" s="18"/>
      <c r="Q3" s="18"/>
    </row>
    <row r="4" spans="1:17" s="11" customFormat="1" ht="12.75">
      <c r="A4" s="38"/>
      <c r="B4" s="38"/>
      <c r="C4" s="38" t="s">
        <v>50</v>
      </c>
      <c r="D4" s="50"/>
      <c r="E4" s="50"/>
      <c r="F4" s="27"/>
      <c r="G4" s="33" t="s">
        <v>51</v>
      </c>
      <c r="H4" s="33" t="s">
        <v>52</v>
      </c>
      <c r="I4" s="39">
        <v>137</v>
      </c>
      <c r="J4" s="33" t="s">
        <v>53</v>
      </c>
      <c r="K4" s="33"/>
      <c r="L4" s="33"/>
      <c r="M4" s="33" t="s">
        <v>23</v>
      </c>
      <c r="N4" s="19"/>
      <c r="O4" s="19"/>
      <c r="P4" s="18"/>
      <c r="Q4" s="18"/>
    </row>
    <row r="5" spans="1:17" ht="12.75">
      <c r="A5" s="35" t="s">
        <v>108</v>
      </c>
      <c r="B5" s="41">
        <v>1717</v>
      </c>
      <c r="C5" s="35">
        <v>401785</v>
      </c>
      <c r="D5" s="47" t="s">
        <v>83</v>
      </c>
      <c r="E5" s="47" t="s">
        <v>90</v>
      </c>
      <c r="F5" s="36" t="s">
        <v>64</v>
      </c>
      <c r="G5" s="37"/>
      <c r="H5" s="40">
        <v>706.68</v>
      </c>
      <c r="I5" s="40"/>
      <c r="J5" s="40"/>
      <c r="K5" s="40">
        <v>706.68</v>
      </c>
      <c r="L5" s="40"/>
      <c r="M5" s="40">
        <v>706.68</v>
      </c>
      <c r="N5" s="17"/>
      <c r="O5" s="17"/>
      <c r="P5" s="16"/>
      <c r="Q5" s="16"/>
    </row>
    <row r="6" spans="1:17" ht="12.75">
      <c r="A6" s="41" t="s">
        <v>54</v>
      </c>
      <c r="B6" s="41" t="s">
        <v>54</v>
      </c>
      <c r="C6" s="35">
        <v>401786</v>
      </c>
      <c r="D6" s="47" t="s">
        <v>39</v>
      </c>
      <c r="E6" s="47" t="s">
        <v>87</v>
      </c>
      <c r="F6" s="36" t="s">
        <v>64</v>
      </c>
      <c r="G6" s="37"/>
      <c r="H6" s="40">
        <v>9.36</v>
      </c>
      <c r="I6" s="40"/>
      <c r="J6" s="40"/>
      <c r="K6" s="40">
        <v>9.36</v>
      </c>
      <c r="L6" s="40"/>
      <c r="M6" s="40">
        <v>9.36</v>
      </c>
      <c r="N6" s="17"/>
      <c r="O6" s="17"/>
      <c r="P6" s="16"/>
      <c r="Q6" s="16"/>
    </row>
    <row r="7" spans="1:17" ht="12.75">
      <c r="A7" s="41" t="s">
        <v>54</v>
      </c>
      <c r="B7" s="41" t="s">
        <v>54</v>
      </c>
      <c r="C7" s="35">
        <v>401787</v>
      </c>
      <c r="D7" s="47" t="s">
        <v>92</v>
      </c>
      <c r="E7" s="47" t="s">
        <v>93</v>
      </c>
      <c r="F7" s="36" t="s">
        <v>70</v>
      </c>
      <c r="G7" s="37"/>
      <c r="H7" s="40">
        <v>350</v>
      </c>
      <c r="I7" s="40"/>
      <c r="J7" s="40"/>
      <c r="K7" s="40">
        <v>350</v>
      </c>
      <c r="L7" s="40"/>
      <c r="M7" s="40">
        <v>350</v>
      </c>
      <c r="N7" s="17"/>
      <c r="O7" s="17"/>
      <c r="P7" s="16"/>
      <c r="Q7" s="16"/>
    </row>
    <row r="8" spans="1:17" ht="12.75">
      <c r="A8" s="41" t="s">
        <v>54</v>
      </c>
      <c r="B8" s="41" t="s">
        <v>54</v>
      </c>
      <c r="C8" s="35">
        <v>401788</v>
      </c>
      <c r="D8" s="47" t="s">
        <v>92</v>
      </c>
      <c r="E8" s="47" t="s">
        <v>100</v>
      </c>
      <c r="F8" s="36" t="s">
        <v>62</v>
      </c>
      <c r="G8" s="37"/>
      <c r="H8" s="40">
        <v>50</v>
      </c>
      <c r="I8" s="40"/>
      <c r="J8" s="40"/>
      <c r="K8" s="40">
        <v>50</v>
      </c>
      <c r="L8" s="40"/>
      <c r="M8" s="40">
        <v>50</v>
      </c>
      <c r="N8" s="17"/>
      <c r="O8" s="17"/>
      <c r="P8" s="16"/>
      <c r="Q8" s="16"/>
    </row>
    <row r="9" spans="1:17" ht="12.75">
      <c r="A9" s="41" t="s">
        <v>54</v>
      </c>
      <c r="B9" s="41" t="s">
        <v>54</v>
      </c>
      <c r="C9" s="35">
        <v>401789</v>
      </c>
      <c r="D9" s="47" t="s">
        <v>92</v>
      </c>
      <c r="E9" s="47" t="s">
        <v>101</v>
      </c>
      <c r="F9" s="36" t="s">
        <v>72</v>
      </c>
      <c r="G9" s="40"/>
      <c r="H9" s="32">
        <v>300</v>
      </c>
      <c r="I9" s="40"/>
      <c r="J9" s="40"/>
      <c r="K9" s="40">
        <v>300</v>
      </c>
      <c r="L9" s="40"/>
      <c r="M9" s="40">
        <v>300</v>
      </c>
      <c r="N9" s="17"/>
      <c r="O9" s="17"/>
      <c r="P9" s="16"/>
      <c r="Q9" s="16"/>
    </row>
    <row r="10" spans="1:17" ht="12.75">
      <c r="A10" s="41" t="s">
        <v>54</v>
      </c>
      <c r="B10" s="41" t="s">
        <v>54</v>
      </c>
      <c r="C10" s="35">
        <v>401790</v>
      </c>
      <c r="D10" s="49" t="s">
        <v>83</v>
      </c>
      <c r="E10" s="49" t="s">
        <v>102</v>
      </c>
      <c r="F10" s="36" t="s">
        <v>69</v>
      </c>
      <c r="G10" s="40"/>
      <c r="H10" s="40">
        <v>100</v>
      </c>
      <c r="I10" s="40"/>
      <c r="J10" s="40"/>
      <c r="K10" s="40">
        <v>100</v>
      </c>
      <c r="L10" s="40"/>
      <c r="M10" s="40">
        <v>100</v>
      </c>
      <c r="N10" s="17"/>
      <c r="O10" s="17"/>
      <c r="P10" s="16"/>
      <c r="Q10" s="16"/>
    </row>
    <row r="11" spans="1:17" ht="12.75">
      <c r="A11" s="41" t="s">
        <v>54</v>
      </c>
      <c r="B11" s="41" t="s">
        <v>54</v>
      </c>
      <c r="C11" s="35">
        <v>401791</v>
      </c>
      <c r="D11" s="47" t="s">
        <v>81</v>
      </c>
      <c r="E11" s="47" t="s">
        <v>78</v>
      </c>
      <c r="F11" s="36" t="s">
        <v>69</v>
      </c>
      <c r="G11" s="37"/>
      <c r="H11" s="40">
        <v>100</v>
      </c>
      <c r="I11" s="40"/>
      <c r="J11" s="40"/>
      <c r="K11" s="40">
        <v>100</v>
      </c>
      <c r="L11" s="40">
        <v>20</v>
      </c>
      <c r="M11" s="40">
        <v>120</v>
      </c>
      <c r="N11" s="17"/>
      <c r="O11" s="17"/>
      <c r="P11" s="16"/>
      <c r="Q11" s="16"/>
    </row>
    <row r="12" spans="1:17" ht="12.75">
      <c r="A12" s="41" t="s">
        <v>54</v>
      </c>
      <c r="B12" s="41" t="s">
        <v>54</v>
      </c>
      <c r="C12" s="35">
        <v>401792</v>
      </c>
      <c r="D12" s="47" t="s">
        <v>89</v>
      </c>
      <c r="E12" s="47" t="s">
        <v>76</v>
      </c>
      <c r="F12" s="36" t="s">
        <v>61</v>
      </c>
      <c r="G12" s="56"/>
      <c r="H12" s="40">
        <v>600.61</v>
      </c>
      <c r="I12" s="40"/>
      <c r="J12" s="40"/>
      <c r="K12" s="40">
        <v>600.61</v>
      </c>
      <c r="L12" s="40"/>
      <c r="M12" s="40">
        <v>600.61</v>
      </c>
      <c r="N12" s="17"/>
      <c r="O12" s="17"/>
      <c r="P12" s="16"/>
      <c r="Q12" s="16"/>
    </row>
    <row r="13" spans="1:17" ht="12.75">
      <c r="A13" s="41" t="s">
        <v>54</v>
      </c>
      <c r="B13" s="41" t="s">
        <v>54</v>
      </c>
      <c r="C13" s="35">
        <v>401793</v>
      </c>
      <c r="D13" s="49" t="s">
        <v>83</v>
      </c>
      <c r="E13" s="49" t="s">
        <v>185</v>
      </c>
      <c r="F13" s="25" t="s">
        <v>69</v>
      </c>
      <c r="G13" s="57"/>
      <c r="H13" s="40">
        <v>11.06</v>
      </c>
      <c r="I13" s="40"/>
      <c r="J13" s="40"/>
      <c r="K13" s="40">
        <v>11.06</v>
      </c>
      <c r="L13" s="40">
        <v>2.2</v>
      </c>
      <c r="M13" s="40">
        <v>13.26</v>
      </c>
      <c r="N13" s="17"/>
      <c r="O13" s="17"/>
      <c r="P13" s="16"/>
      <c r="Q13" s="16"/>
    </row>
    <row r="14" spans="1:13" ht="12.75">
      <c r="A14" s="41" t="s">
        <v>54</v>
      </c>
      <c r="B14" s="41" t="s">
        <v>54</v>
      </c>
      <c r="C14" s="35">
        <v>401794</v>
      </c>
      <c r="D14" s="47" t="s">
        <v>88</v>
      </c>
      <c r="E14" s="47" t="s">
        <v>103</v>
      </c>
      <c r="F14" s="36" t="s">
        <v>72</v>
      </c>
      <c r="G14" s="58">
        <v>960</v>
      </c>
      <c r="H14" s="40"/>
      <c r="I14" s="32"/>
      <c r="J14" s="32"/>
      <c r="K14" s="40">
        <v>960</v>
      </c>
      <c r="L14" s="32">
        <v>192</v>
      </c>
      <c r="M14" s="40">
        <v>1152</v>
      </c>
    </row>
    <row r="15" spans="1:13" ht="12.75">
      <c r="A15" s="41" t="s">
        <v>54</v>
      </c>
      <c r="B15" s="41" t="s">
        <v>54</v>
      </c>
      <c r="C15" s="35">
        <v>401795</v>
      </c>
      <c r="D15" s="47" t="s">
        <v>94</v>
      </c>
      <c r="E15" s="47" t="s">
        <v>104</v>
      </c>
      <c r="F15" s="36" t="s">
        <v>61</v>
      </c>
      <c r="G15" s="59"/>
      <c r="H15" s="40">
        <v>385</v>
      </c>
      <c r="I15" s="32"/>
      <c r="J15" s="32"/>
      <c r="K15" s="40">
        <v>385</v>
      </c>
      <c r="L15" s="32"/>
      <c r="M15" s="40">
        <v>385</v>
      </c>
    </row>
    <row r="16" spans="1:13" ht="12.75">
      <c r="A16" s="41" t="s">
        <v>107</v>
      </c>
      <c r="B16" s="41">
        <v>1719</v>
      </c>
      <c r="C16" s="35">
        <v>401796</v>
      </c>
      <c r="D16" s="47" t="s">
        <v>94</v>
      </c>
      <c r="E16" s="47" t="s">
        <v>104</v>
      </c>
      <c r="F16" s="36" t="s">
        <v>61</v>
      </c>
      <c r="G16" s="59"/>
      <c r="H16" s="40">
        <v>5</v>
      </c>
      <c r="I16" s="32"/>
      <c r="J16" s="32"/>
      <c r="K16" s="40">
        <v>5</v>
      </c>
      <c r="L16" s="32"/>
      <c r="M16" s="40">
        <v>5</v>
      </c>
    </row>
    <row r="17" spans="1:13" ht="12.75">
      <c r="A17" s="41" t="s">
        <v>54</v>
      </c>
      <c r="B17" s="41" t="s">
        <v>54</v>
      </c>
      <c r="C17" s="35">
        <v>401797</v>
      </c>
      <c r="D17" s="47" t="s">
        <v>83</v>
      </c>
      <c r="E17" s="47" t="s">
        <v>109</v>
      </c>
      <c r="F17" s="36" t="s">
        <v>64</v>
      </c>
      <c r="G17" s="59"/>
      <c r="H17" s="32">
        <v>706.68</v>
      </c>
      <c r="I17" s="32"/>
      <c r="J17" s="32"/>
      <c r="K17" s="40">
        <v>706.68</v>
      </c>
      <c r="L17" s="32"/>
      <c r="M17" s="40">
        <v>706.68</v>
      </c>
    </row>
    <row r="18" spans="1:13" ht="12.75">
      <c r="A18" s="41" t="s">
        <v>54</v>
      </c>
      <c r="B18" s="41" t="s">
        <v>54</v>
      </c>
      <c r="C18" s="35">
        <v>401798</v>
      </c>
      <c r="D18" s="47" t="s">
        <v>39</v>
      </c>
      <c r="E18" s="47" t="s">
        <v>87</v>
      </c>
      <c r="F18" s="36" t="s">
        <v>64</v>
      </c>
      <c r="G18" s="59"/>
      <c r="H18" s="32">
        <v>9.36</v>
      </c>
      <c r="I18" s="32"/>
      <c r="J18" s="32"/>
      <c r="K18" s="32">
        <v>9.36</v>
      </c>
      <c r="L18" s="32"/>
      <c r="M18" s="32">
        <v>9.36</v>
      </c>
    </row>
    <row r="19" spans="1:13" ht="12.75">
      <c r="A19" s="41" t="s">
        <v>54</v>
      </c>
      <c r="B19" s="41" t="s">
        <v>54</v>
      </c>
      <c r="C19" s="35">
        <v>401799</v>
      </c>
      <c r="D19" s="47" t="s">
        <v>92</v>
      </c>
      <c r="E19" s="47" t="s">
        <v>110</v>
      </c>
      <c r="F19" s="36" t="s">
        <v>70</v>
      </c>
      <c r="G19" s="59"/>
      <c r="H19" s="32">
        <v>350</v>
      </c>
      <c r="I19" s="32"/>
      <c r="J19" s="32"/>
      <c r="K19" s="32">
        <v>350</v>
      </c>
      <c r="L19" s="32"/>
      <c r="M19" s="32">
        <v>350</v>
      </c>
    </row>
    <row r="20" spans="1:13" ht="25.5">
      <c r="A20" s="41" t="s">
        <v>54</v>
      </c>
      <c r="B20" s="41" t="s">
        <v>54</v>
      </c>
      <c r="C20" s="35">
        <v>401800</v>
      </c>
      <c r="D20" s="49" t="s">
        <v>111</v>
      </c>
      <c r="E20" s="49" t="s">
        <v>190</v>
      </c>
      <c r="F20" s="36" t="s">
        <v>59</v>
      </c>
      <c r="G20" s="58"/>
      <c r="H20" s="32">
        <v>57.56</v>
      </c>
      <c r="I20" s="32"/>
      <c r="J20" s="32"/>
      <c r="K20" s="32">
        <f>+M20-L20</f>
        <v>57.56</v>
      </c>
      <c r="L20" s="32">
        <v>2.87</v>
      </c>
      <c r="M20" s="32">
        <v>60.43</v>
      </c>
    </row>
    <row r="21" spans="1:13" ht="12.75">
      <c r="A21" s="41" t="s">
        <v>54</v>
      </c>
      <c r="B21" s="41" t="s">
        <v>54</v>
      </c>
      <c r="C21" s="35">
        <v>401801</v>
      </c>
      <c r="D21" s="49" t="s">
        <v>83</v>
      </c>
      <c r="E21" s="49" t="s">
        <v>112</v>
      </c>
      <c r="F21" s="36" t="s">
        <v>58</v>
      </c>
      <c r="G21" s="58"/>
      <c r="H21" s="32">
        <v>8.23</v>
      </c>
      <c r="I21" s="32"/>
      <c r="J21" s="32"/>
      <c r="K21" s="32">
        <v>8.23</v>
      </c>
      <c r="L21" s="32">
        <v>1.65</v>
      </c>
      <c r="M21" s="32">
        <v>9.88</v>
      </c>
    </row>
    <row r="22" spans="1:13" ht="12.75">
      <c r="A22" s="41" t="s">
        <v>54</v>
      </c>
      <c r="B22" s="41" t="s">
        <v>54</v>
      </c>
      <c r="C22" s="35">
        <v>401802</v>
      </c>
      <c r="D22" s="49" t="s">
        <v>83</v>
      </c>
      <c r="E22" s="49" t="s">
        <v>113</v>
      </c>
      <c r="F22" s="36"/>
      <c r="G22" s="58"/>
      <c r="H22" s="32">
        <v>29.25</v>
      </c>
      <c r="I22" s="32"/>
      <c r="J22" s="32"/>
      <c r="K22" s="32">
        <v>29.25</v>
      </c>
      <c r="L22" s="32"/>
      <c r="M22" s="32">
        <v>29.25</v>
      </c>
    </row>
    <row r="23" spans="1:13" ht="38.25">
      <c r="A23" s="41" t="s">
        <v>54</v>
      </c>
      <c r="B23" s="41" t="s">
        <v>54</v>
      </c>
      <c r="C23" s="35">
        <v>401803</v>
      </c>
      <c r="D23" s="49" t="s">
        <v>114</v>
      </c>
      <c r="E23" s="49" t="s">
        <v>186</v>
      </c>
      <c r="F23" s="36" t="s">
        <v>72</v>
      </c>
      <c r="G23" s="58"/>
      <c r="H23" s="58">
        <v>5655</v>
      </c>
      <c r="I23" s="32"/>
      <c r="J23" s="32"/>
      <c r="K23" s="58">
        <v>5655</v>
      </c>
      <c r="L23" s="58">
        <v>1131</v>
      </c>
      <c r="M23" s="58">
        <v>6786</v>
      </c>
    </row>
    <row r="24" spans="1:21" ht="12.75">
      <c r="A24" s="41" t="s">
        <v>121</v>
      </c>
      <c r="B24" s="41">
        <v>1724</v>
      </c>
      <c r="C24" s="35">
        <v>401804</v>
      </c>
      <c r="D24" s="47" t="s">
        <v>122</v>
      </c>
      <c r="E24" s="47" t="s">
        <v>123</v>
      </c>
      <c r="F24" s="41"/>
      <c r="G24" s="57"/>
      <c r="H24" s="57">
        <v>25</v>
      </c>
      <c r="I24" s="37"/>
      <c r="J24" s="37"/>
      <c r="K24" s="37">
        <v>25</v>
      </c>
      <c r="L24" s="37"/>
      <c r="M24" s="37">
        <v>25</v>
      </c>
      <c r="N24" s="17"/>
      <c r="O24" s="17"/>
      <c r="P24" s="28"/>
      <c r="Q24" s="17"/>
      <c r="R24" s="17"/>
      <c r="S24" s="17"/>
      <c r="T24" s="16"/>
      <c r="U24" s="16"/>
    </row>
    <row r="25" spans="1:21" ht="12.75">
      <c r="A25" s="41" t="s">
        <v>54</v>
      </c>
      <c r="B25" s="41" t="s">
        <v>54</v>
      </c>
      <c r="C25" s="35">
        <v>401805</v>
      </c>
      <c r="D25" s="47" t="s">
        <v>83</v>
      </c>
      <c r="E25" s="47" t="s">
        <v>157</v>
      </c>
      <c r="F25" s="36" t="s">
        <v>64</v>
      </c>
      <c r="G25" s="57"/>
      <c r="H25" s="57">
        <v>906.48</v>
      </c>
      <c r="I25" s="37"/>
      <c r="J25" s="37"/>
      <c r="K25" s="37">
        <v>906.48</v>
      </c>
      <c r="L25" s="37"/>
      <c r="M25" s="37">
        <v>906.48</v>
      </c>
      <c r="N25" s="17"/>
      <c r="O25" s="17"/>
      <c r="P25" s="28"/>
      <c r="Q25" s="17"/>
      <c r="R25" s="17"/>
      <c r="S25" s="17"/>
      <c r="T25" s="16"/>
      <c r="U25" s="16"/>
    </row>
    <row r="26" spans="1:21" ht="12.75">
      <c r="A26" s="41" t="s">
        <v>54</v>
      </c>
      <c r="B26" s="41" t="s">
        <v>54</v>
      </c>
      <c r="C26" s="35">
        <v>401806</v>
      </c>
      <c r="D26" s="47" t="s">
        <v>39</v>
      </c>
      <c r="E26" s="47" t="s">
        <v>87</v>
      </c>
      <c r="F26" s="36" t="s">
        <v>64</v>
      </c>
      <c r="G26" s="57"/>
      <c r="H26" s="57">
        <v>9.56</v>
      </c>
      <c r="I26" s="37"/>
      <c r="J26" s="37"/>
      <c r="K26" s="37">
        <v>9.56</v>
      </c>
      <c r="L26" s="37"/>
      <c r="M26" s="37">
        <v>9.56</v>
      </c>
      <c r="N26" s="17"/>
      <c r="O26" s="17"/>
      <c r="P26" s="28"/>
      <c r="Q26" s="17"/>
      <c r="R26" s="17"/>
      <c r="S26" s="17"/>
      <c r="T26" s="16"/>
      <c r="U26" s="16"/>
    </row>
    <row r="27" spans="1:21" ht="12.75">
      <c r="A27" s="41" t="s">
        <v>54</v>
      </c>
      <c r="B27" s="41" t="s">
        <v>54</v>
      </c>
      <c r="C27" s="35">
        <v>401807</v>
      </c>
      <c r="D27" s="47" t="s">
        <v>92</v>
      </c>
      <c r="E27" s="47" t="s">
        <v>110</v>
      </c>
      <c r="F27" s="36" t="s">
        <v>70</v>
      </c>
      <c r="G27" s="57"/>
      <c r="H27" s="57">
        <v>350</v>
      </c>
      <c r="I27" s="37"/>
      <c r="J27" s="37"/>
      <c r="K27" s="37">
        <v>350</v>
      </c>
      <c r="L27" s="37"/>
      <c r="M27" s="37">
        <v>350</v>
      </c>
      <c r="N27" s="17"/>
      <c r="O27" s="17"/>
      <c r="P27" s="28"/>
      <c r="Q27" s="17"/>
      <c r="R27" s="17"/>
      <c r="S27" s="17"/>
      <c r="T27" s="16"/>
      <c r="U27" s="16"/>
    </row>
    <row r="28" spans="1:21" ht="12.75">
      <c r="A28" s="41" t="s">
        <v>54</v>
      </c>
      <c r="B28" s="41" t="s">
        <v>54</v>
      </c>
      <c r="C28" s="35">
        <v>401808</v>
      </c>
      <c r="D28" s="47" t="s">
        <v>83</v>
      </c>
      <c r="E28" s="47" t="s">
        <v>124</v>
      </c>
      <c r="F28" s="41"/>
      <c r="G28" s="57"/>
      <c r="H28" s="57">
        <v>15</v>
      </c>
      <c r="I28" s="37"/>
      <c r="J28" s="37"/>
      <c r="K28" s="37">
        <v>15</v>
      </c>
      <c r="L28" s="37"/>
      <c r="M28" s="37">
        <v>15</v>
      </c>
      <c r="N28" s="17"/>
      <c r="O28" s="17"/>
      <c r="P28" s="28"/>
      <c r="Q28" s="17"/>
      <c r="R28" s="17"/>
      <c r="S28" s="17"/>
      <c r="T28" s="16"/>
      <c r="U28" s="16"/>
    </row>
    <row r="29" spans="1:21" ht="25.5">
      <c r="A29" s="41" t="s">
        <v>54</v>
      </c>
      <c r="B29" s="41" t="s">
        <v>54</v>
      </c>
      <c r="C29" s="35">
        <v>401809</v>
      </c>
      <c r="D29" s="47" t="s">
        <v>83</v>
      </c>
      <c r="E29" s="47" t="s">
        <v>125</v>
      </c>
      <c r="F29" s="41"/>
      <c r="G29" s="57"/>
      <c r="H29" s="57">
        <v>21</v>
      </c>
      <c r="I29" s="37"/>
      <c r="J29" s="37"/>
      <c r="K29" s="37">
        <v>21</v>
      </c>
      <c r="L29" s="37"/>
      <c r="M29" s="37">
        <v>21</v>
      </c>
      <c r="N29" s="17"/>
      <c r="O29" s="17"/>
      <c r="P29" s="28"/>
      <c r="Q29" s="17"/>
      <c r="R29" s="17"/>
      <c r="S29" s="17"/>
      <c r="T29" s="16"/>
      <c r="U29" s="16"/>
    </row>
    <row r="30" spans="1:21" ht="25.5">
      <c r="A30" s="41" t="s">
        <v>54</v>
      </c>
      <c r="B30" s="41" t="s">
        <v>54</v>
      </c>
      <c r="C30" s="35">
        <v>401810</v>
      </c>
      <c r="D30" s="47" t="s">
        <v>126</v>
      </c>
      <c r="E30" s="47" t="s">
        <v>131</v>
      </c>
      <c r="F30" s="41" t="s">
        <v>62</v>
      </c>
      <c r="G30" s="57"/>
      <c r="I30" s="57">
        <v>725</v>
      </c>
      <c r="J30" s="37"/>
      <c r="K30" s="37">
        <v>725</v>
      </c>
      <c r="L30" s="37"/>
      <c r="M30" s="37">
        <v>725</v>
      </c>
      <c r="N30" s="17"/>
      <c r="O30" s="17"/>
      <c r="P30" s="28"/>
      <c r="Q30" s="17"/>
      <c r="R30" s="17"/>
      <c r="S30" s="17"/>
      <c r="T30" s="16"/>
      <c r="U30" s="16"/>
    </row>
    <row r="31" spans="1:21" ht="12.75">
      <c r="A31" s="41" t="s">
        <v>54</v>
      </c>
      <c r="B31" s="41" t="s">
        <v>54</v>
      </c>
      <c r="C31" s="35">
        <v>401811</v>
      </c>
      <c r="D31" s="47" t="s">
        <v>187</v>
      </c>
      <c r="E31" s="47" t="s">
        <v>131</v>
      </c>
      <c r="F31" s="41" t="s">
        <v>62</v>
      </c>
      <c r="G31" s="57"/>
      <c r="I31" s="57">
        <v>435</v>
      </c>
      <c r="J31" s="37"/>
      <c r="K31" s="37">
        <v>435</v>
      </c>
      <c r="L31" s="37"/>
      <c r="M31" s="37">
        <v>435</v>
      </c>
      <c r="N31" s="17"/>
      <c r="O31" s="17"/>
      <c r="P31" s="28"/>
      <c r="Q31" s="17"/>
      <c r="R31" s="17"/>
      <c r="S31" s="17"/>
      <c r="T31" s="16"/>
      <c r="U31" s="16"/>
    </row>
    <row r="32" spans="1:21" ht="12.75">
      <c r="A32" s="41" t="s">
        <v>54</v>
      </c>
      <c r="B32" s="41" t="s">
        <v>54</v>
      </c>
      <c r="C32" s="35">
        <v>401812</v>
      </c>
      <c r="D32" s="47" t="s">
        <v>127</v>
      </c>
      <c r="E32" s="47" t="s">
        <v>131</v>
      </c>
      <c r="F32" s="41" t="s">
        <v>62</v>
      </c>
      <c r="G32" s="57"/>
      <c r="I32" s="57">
        <v>435</v>
      </c>
      <c r="J32" s="37"/>
      <c r="K32" s="37">
        <v>435</v>
      </c>
      <c r="L32" s="37"/>
      <c r="M32" s="37">
        <v>435</v>
      </c>
      <c r="N32" s="17"/>
      <c r="O32" s="17"/>
      <c r="P32" s="28"/>
      <c r="Q32" s="17"/>
      <c r="R32" s="17"/>
      <c r="S32" s="17"/>
      <c r="T32" s="16"/>
      <c r="U32" s="16"/>
    </row>
    <row r="33" spans="1:21" ht="12.75">
      <c r="A33" s="41" t="s">
        <v>54</v>
      </c>
      <c r="B33" s="41" t="s">
        <v>54</v>
      </c>
      <c r="C33" s="35">
        <v>401813</v>
      </c>
      <c r="D33" s="47" t="s">
        <v>188</v>
      </c>
      <c r="E33" s="47" t="s">
        <v>131</v>
      </c>
      <c r="F33" s="41" t="s">
        <v>62</v>
      </c>
      <c r="G33" s="57"/>
      <c r="I33" s="57">
        <v>580</v>
      </c>
      <c r="J33" s="37"/>
      <c r="K33" s="37">
        <v>580</v>
      </c>
      <c r="L33" s="37"/>
      <c r="M33" s="37">
        <v>580</v>
      </c>
      <c r="N33" s="17"/>
      <c r="O33" s="17"/>
      <c r="P33" s="28"/>
      <c r="Q33" s="17"/>
      <c r="R33" s="17"/>
      <c r="S33" s="17"/>
      <c r="T33" s="16"/>
      <c r="U33" s="16"/>
    </row>
    <row r="34" spans="1:21" ht="12.75">
      <c r="A34" s="41" t="s">
        <v>54</v>
      </c>
      <c r="B34" s="41" t="s">
        <v>54</v>
      </c>
      <c r="C34" s="35">
        <v>401814</v>
      </c>
      <c r="D34" s="47" t="s">
        <v>128</v>
      </c>
      <c r="E34" s="47" t="s">
        <v>131</v>
      </c>
      <c r="F34" s="41" t="s">
        <v>62</v>
      </c>
      <c r="G34" s="57"/>
      <c r="I34" s="57">
        <v>725</v>
      </c>
      <c r="J34" s="37"/>
      <c r="K34" s="37">
        <v>725</v>
      </c>
      <c r="L34" s="37"/>
      <c r="M34" s="37">
        <v>725</v>
      </c>
      <c r="N34" s="17"/>
      <c r="O34" s="17"/>
      <c r="P34" s="28"/>
      <c r="Q34" s="17"/>
      <c r="R34" s="17"/>
      <c r="S34" s="17"/>
      <c r="T34" s="16"/>
      <c r="U34" s="16"/>
    </row>
    <row r="35" spans="1:21" ht="25.5">
      <c r="A35" s="41" t="s">
        <v>54</v>
      </c>
      <c r="B35" s="41" t="s">
        <v>54</v>
      </c>
      <c r="C35" s="35">
        <v>401815</v>
      </c>
      <c r="D35" s="47" t="s">
        <v>129</v>
      </c>
      <c r="E35" s="47" t="s">
        <v>131</v>
      </c>
      <c r="F35" s="41" t="s">
        <v>62</v>
      </c>
      <c r="G35" s="57"/>
      <c r="I35" s="57">
        <v>580</v>
      </c>
      <c r="J35" s="37"/>
      <c r="K35" s="37">
        <v>580</v>
      </c>
      <c r="L35" s="37"/>
      <c r="M35" s="37">
        <v>580</v>
      </c>
      <c r="N35" s="17"/>
      <c r="O35" s="17"/>
      <c r="P35" s="28"/>
      <c r="Q35" s="17"/>
      <c r="R35" s="17"/>
      <c r="S35" s="17"/>
      <c r="T35" s="16"/>
      <c r="U35" s="16"/>
    </row>
    <row r="36" spans="1:21" ht="12.75">
      <c r="A36" s="41" t="s">
        <v>54</v>
      </c>
      <c r="B36" s="41" t="s">
        <v>54</v>
      </c>
      <c r="C36" s="35">
        <v>401816</v>
      </c>
      <c r="D36" s="47" t="s">
        <v>130</v>
      </c>
      <c r="E36" s="47" t="s">
        <v>132</v>
      </c>
      <c r="F36" s="41" t="s">
        <v>57</v>
      </c>
      <c r="G36" s="57"/>
      <c r="H36" s="37">
        <v>400</v>
      </c>
      <c r="I36" s="37"/>
      <c r="J36" s="37"/>
      <c r="K36" s="37">
        <v>400</v>
      </c>
      <c r="L36" s="37"/>
      <c r="M36" s="37">
        <v>400</v>
      </c>
      <c r="N36" s="17"/>
      <c r="O36" s="17"/>
      <c r="P36" s="28"/>
      <c r="Q36" s="17"/>
      <c r="R36" s="17"/>
      <c r="S36" s="17"/>
      <c r="T36" s="16"/>
      <c r="U36" s="16"/>
    </row>
    <row r="37" spans="1:21" ht="12.75">
      <c r="A37" s="41" t="s">
        <v>133</v>
      </c>
      <c r="B37" s="41">
        <v>1727</v>
      </c>
      <c r="C37" s="35">
        <v>401817</v>
      </c>
      <c r="D37" s="47" t="s">
        <v>83</v>
      </c>
      <c r="E37" s="47" t="s">
        <v>158</v>
      </c>
      <c r="F37" s="36" t="s">
        <v>64</v>
      </c>
      <c r="H37" s="57">
        <v>506.68</v>
      </c>
      <c r="I37" s="37"/>
      <c r="J37" s="37"/>
      <c r="K37" s="37">
        <v>506.68</v>
      </c>
      <c r="L37" s="37"/>
      <c r="M37" s="37">
        <v>506.68</v>
      </c>
      <c r="N37" s="17"/>
      <c r="O37" s="17"/>
      <c r="P37" s="28"/>
      <c r="Q37" s="17"/>
      <c r="R37" s="17"/>
      <c r="S37" s="17"/>
      <c r="T37" s="16"/>
      <c r="U37" s="16"/>
    </row>
    <row r="38" spans="1:21" ht="12.75">
      <c r="A38" s="41" t="s">
        <v>54</v>
      </c>
      <c r="B38" s="41" t="s">
        <v>54</v>
      </c>
      <c r="C38" s="35">
        <v>401818</v>
      </c>
      <c r="D38" s="47" t="s">
        <v>39</v>
      </c>
      <c r="E38" s="47" t="s">
        <v>87</v>
      </c>
      <c r="F38" s="36" t="s">
        <v>64</v>
      </c>
      <c r="H38" s="57">
        <v>9.36</v>
      </c>
      <c r="I38" s="37"/>
      <c r="J38" s="37"/>
      <c r="K38" s="37">
        <v>9.36</v>
      </c>
      <c r="L38" s="37"/>
      <c r="M38" s="37">
        <v>9.36</v>
      </c>
      <c r="N38" s="17"/>
      <c r="O38" s="17"/>
      <c r="P38" s="28"/>
      <c r="Q38" s="17"/>
      <c r="R38" s="17"/>
      <c r="S38" s="17"/>
      <c r="T38" s="16"/>
      <c r="U38" s="16"/>
    </row>
    <row r="39" spans="1:21" ht="25.5">
      <c r="A39" s="41" t="s">
        <v>54</v>
      </c>
      <c r="B39" s="41" t="s">
        <v>54</v>
      </c>
      <c r="C39" s="35">
        <v>401819</v>
      </c>
      <c r="D39" s="47" t="s">
        <v>92</v>
      </c>
      <c r="E39" s="47" t="s">
        <v>137</v>
      </c>
      <c r="F39" s="36" t="s">
        <v>70</v>
      </c>
      <c r="H39" s="57">
        <v>700</v>
      </c>
      <c r="I39" s="37"/>
      <c r="J39" s="37"/>
      <c r="K39" s="37">
        <v>700</v>
      </c>
      <c r="L39" s="37"/>
      <c r="M39" s="37">
        <v>700</v>
      </c>
      <c r="N39" s="17"/>
      <c r="O39" s="17"/>
      <c r="P39" s="28"/>
      <c r="Q39" s="17"/>
      <c r="R39" s="17"/>
      <c r="S39" s="17"/>
      <c r="T39" s="16"/>
      <c r="U39" s="16"/>
    </row>
    <row r="40" spans="1:21" ht="25.5">
      <c r="A40" s="41" t="s">
        <v>54</v>
      </c>
      <c r="B40" s="41" t="s">
        <v>54</v>
      </c>
      <c r="C40" s="35">
        <v>401820</v>
      </c>
      <c r="D40" s="47" t="s">
        <v>134</v>
      </c>
      <c r="E40" s="47" t="s">
        <v>135</v>
      </c>
      <c r="F40" s="41" t="s">
        <v>68</v>
      </c>
      <c r="H40" s="57">
        <v>310</v>
      </c>
      <c r="I40" s="37"/>
      <c r="J40" s="37"/>
      <c r="K40" s="37">
        <v>310</v>
      </c>
      <c r="L40" s="37"/>
      <c r="M40" s="37">
        <v>310</v>
      </c>
      <c r="N40" s="17"/>
      <c r="O40" s="17"/>
      <c r="P40" s="28"/>
      <c r="Q40" s="17"/>
      <c r="R40" s="17"/>
      <c r="S40" s="17"/>
      <c r="T40" s="16"/>
      <c r="U40" s="16"/>
    </row>
    <row r="41" spans="1:21" ht="12.75">
      <c r="A41" s="41" t="s">
        <v>54</v>
      </c>
      <c r="B41" s="41" t="s">
        <v>54</v>
      </c>
      <c r="C41" s="35">
        <v>401821</v>
      </c>
      <c r="D41" s="47" t="s">
        <v>83</v>
      </c>
      <c r="E41" s="47" t="s">
        <v>136</v>
      </c>
      <c r="F41" s="41" t="s">
        <v>71</v>
      </c>
      <c r="H41" s="57">
        <v>36.9</v>
      </c>
      <c r="I41" s="32"/>
      <c r="J41" s="32"/>
      <c r="K41" s="37">
        <v>36.9</v>
      </c>
      <c r="L41" s="32"/>
      <c r="M41" s="37">
        <v>36.9</v>
      </c>
      <c r="N41" s="17"/>
      <c r="O41" s="17"/>
      <c r="P41" s="28"/>
      <c r="Q41" s="17"/>
      <c r="R41" s="17"/>
      <c r="S41" s="17"/>
      <c r="T41" s="16"/>
      <c r="U41" s="16"/>
    </row>
    <row r="42" spans="1:21" ht="12.75">
      <c r="A42" s="41" t="s">
        <v>54</v>
      </c>
      <c r="B42" s="41" t="s">
        <v>54</v>
      </c>
      <c r="C42" s="35">
        <v>401822</v>
      </c>
      <c r="D42" s="47" t="s">
        <v>81</v>
      </c>
      <c r="E42" s="47" t="s">
        <v>189</v>
      </c>
      <c r="F42" s="41" t="s">
        <v>69</v>
      </c>
      <c r="G42" s="37"/>
      <c r="H42" s="37">
        <v>300</v>
      </c>
      <c r="I42" s="37"/>
      <c r="J42" s="37"/>
      <c r="K42" s="37">
        <v>300</v>
      </c>
      <c r="L42" s="37">
        <v>60</v>
      </c>
      <c r="M42" s="37">
        <v>360</v>
      </c>
      <c r="N42" s="17"/>
      <c r="O42" s="17"/>
      <c r="P42" s="28"/>
      <c r="Q42" s="17"/>
      <c r="R42" s="17"/>
      <c r="S42" s="17"/>
      <c r="T42" s="16"/>
      <c r="U42" s="16"/>
    </row>
    <row r="43" spans="1:21" ht="12.75">
      <c r="A43" s="41" t="s">
        <v>147</v>
      </c>
      <c r="B43" s="41">
        <v>1730</v>
      </c>
      <c r="C43" s="35">
        <v>401823</v>
      </c>
      <c r="D43" s="47" t="s">
        <v>83</v>
      </c>
      <c r="E43" s="47" t="s">
        <v>159</v>
      </c>
      <c r="F43" s="36" t="s">
        <v>64</v>
      </c>
      <c r="G43" s="37"/>
      <c r="H43" s="37">
        <v>706.48</v>
      </c>
      <c r="I43" s="37"/>
      <c r="J43" s="37"/>
      <c r="K43" s="37">
        <v>706.48</v>
      </c>
      <c r="L43" s="37"/>
      <c r="M43" s="37">
        <v>706.48</v>
      </c>
      <c r="N43" s="17"/>
      <c r="O43" s="17"/>
      <c r="P43" s="28"/>
      <c r="Q43" s="17"/>
      <c r="R43" s="17"/>
      <c r="S43" s="17"/>
      <c r="T43" s="16"/>
      <c r="U43" s="16"/>
    </row>
    <row r="44" spans="1:21" ht="12.75">
      <c r="A44" s="41" t="s">
        <v>54</v>
      </c>
      <c r="B44" s="41" t="s">
        <v>54</v>
      </c>
      <c r="C44" s="35">
        <v>401824</v>
      </c>
      <c r="D44" s="47" t="s">
        <v>39</v>
      </c>
      <c r="E44" s="47" t="s">
        <v>87</v>
      </c>
      <c r="F44" s="36" t="s">
        <v>64</v>
      </c>
      <c r="G44" s="37"/>
      <c r="H44" s="37">
        <v>9.56</v>
      </c>
      <c r="I44" s="37"/>
      <c r="J44" s="37"/>
      <c r="K44" s="37">
        <v>9.56</v>
      </c>
      <c r="L44" s="37"/>
      <c r="M44" s="37">
        <v>9.56</v>
      </c>
      <c r="N44" s="17"/>
      <c r="O44" s="17"/>
      <c r="P44" s="28"/>
      <c r="Q44" s="17"/>
      <c r="R44" s="17"/>
      <c r="S44" s="17"/>
      <c r="T44" s="16"/>
      <c r="U44" s="16"/>
    </row>
    <row r="45" spans="1:21" ht="12.75">
      <c r="A45" s="41" t="s">
        <v>54</v>
      </c>
      <c r="B45" s="41" t="s">
        <v>54</v>
      </c>
      <c r="C45" s="35">
        <v>401825</v>
      </c>
      <c r="D45" s="47" t="s">
        <v>83</v>
      </c>
      <c r="E45" s="47" t="s">
        <v>160</v>
      </c>
      <c r="F45" s="36" t="s">
        <v>64</v>
      </c>
      <c r="G45" s="37"/>
      <c r="H45" s="37">
        <v>706.68</v>
      </c>
      <c r="I45" s="37"/>
      <c r="J45" s="37"/>
      <c r="K45" s="37">
        <v>706.68</v>
      </c>
      <c r="L45" s="37"/>
      <c r="M45" s="37">
        <v>706.68</v>
      </c>
      <c r="N45" s="17"/>
      <c r="O45" s="17"/>
      <c r="P45" s="28"/>
      <c r="Q45" s="17"/>
      <c r="R45" s="17"/>
      <c r="S45" s="17"/>
      <c r="T45" s="16"/>
      <c r="U45" s="16"/>
    </row>
    <row r="46" spans="1:21" ht="12.75">
      <c r="A46" s="41" t="s">
        <v>54</v>
      </c>
      <c r="B46" s="41" t="s">
        <v>54</v>
      </c>
      <c r="C46" s="35">
        <v>401826</v>
      </c>
      <c r="D46" s="47" t="s">
        <v>39</v>
      </c>
      <c r="E46" s="47" t="s">
        <v>87</v>
      </c>
      <c r="F46" s="36" t="s">
        <v>64</v>
      </c>
      <c r="G46" s="37"/>
      <c r="H46" s="37">
        <v>9.36</v>
      </c>
      <c r="I46" s="37"/>
      <c r="J46" s="37"/>
      <c r="K46" s="37">
        <v>9.36</v>
      </c>
      <c r="L46" s="37"/>
      <c r="M46" s="37">
        <v>9.36</v>
      </c>
      <c r="N46" s="17"/>
      <c r="O46" s="17"/>
      <c r="P46" s="28"/>
      <c r="Q46" s="17"/>
      <c r="R46" s="17"/>
      <c r="S46" s="17"/>
      <c r="T46" s="16"/>
      <c r="U46" s="16"/>
    </row>
    <row r="47" spans="1:21" ht="12.75">
      <c r="A47" s="41" t="s">
        <v>54</v>
      </c>
      <c r="B47" s="41" t="s">
        <v>54</v>
      </c>
      <c r="C47" s="35">
        <v>401827</v>
      </c>
      <c r="D47" s="47" t="s">
        <v>92</v>
      </c>
      <c r="E47" s="47" t="s">
        <v>163</v>
      </c>
      <c r="F47" s="36" t="s">
        <v>70</v>
      </c>
      <c r="G47" s="37"/>
      <c r="H47" s="37">
        <v>350</v>
      </c>
      <c r="I47" s="37"/>
      <c r="J47" s="37"/>
      <c r="K47" s="37">
        <v>350</v>
      </c>
      <c r="L47" s="37"/>
      <c r="M47" s="37">
        <v>350</v>
      </c>
      <c r="N47" s="17"/>
      <c r="O47" s="17"/>
      <c r="P47" s="28"/>
      <c r="Q47" s="17"/>
      <c r="R47" s="17"/>
      <c r="S47" s="17"/>
      <c r="T47" s="16"/>
      <c r="U47" s="16"/>
    </row>
    <row r="48" spans="1:21" ht="12.75">
      <c r="A48" s="41" t="s">
        <v>54</v>
      </c>
      <c r="B48" s="41" t="s">
        <v>54</v>
      </c>
      <c r="C48" s="35">
        <v>401828</v>
      </c>
      <c r="D48" s="47" t="s">
        <v>83</v>
      </c>
      <c r="E48" s="47" t="s">
        <v>150</v>
      </c>
      <c r="F48" s="41" t="s">
        <v>58</v>
      </c>
      <c r="G48" s="37"/>
      <c r="H48" s="37">
        <v>44.96</v>
      </c>
      <c r="I48" s="37"/>
      <c r="J48" s="37"/>
      <c r="K48" s="37">
        <v>44.96</v>
      </c>
      <c r="L48" s="37"/>
      <c r="M48" s="37">
        <v>44.96</v>
      </c>
      <c r="N48" s="17"/>
      <c r="O48" s="17"/>
      <c r="P48" s="28"/>
      <c r="Q48" s="17"/>
      <c r="R48" s="17"/>
      <c r="S48" s="17"/>
      <c r="T48" s="16"/>
      <c r="U48" s="16"/>
    </row>
    <row r="49" spans="1:21" ht="12.75">
      <c r="A49" s="41" t="s">
        <v>54</v>
      </c>
      <c r="B49" s="41" t="s">
        <v>54</v>
      </c>
      <c r="C49" s="35">
        <v>401829</v>
      </c>
      <c r="D49" s="47" t="s">
        <v>83</v>
      </c>
      <c r="E49" s="47" t="s">
        <v>151</v>
      </c>
      <c r="F49" s="41" t="s">
        <v>58</v>
      </c>
      <c r="G49" s="37"/>
      <c r="H49" s="37">
        <v>7.28</v>
      </c>
      <c r="I49" s="37"/>
      <c r="J49" s="37"/>
      <c r="K49" s="37">
        <v>7.28</v>
      </c>
      <c r="L49" s="37">
        <v>1.46</v>
      </c>
      <c r="M49" s="37">
        <v>8.74</v>
      </c>
      <c r="N49" s="17"/>
      <c r="O49" s="17"/>
      <c r="P49" s="28"/>
      <c r="Q49" s="17"/>
      <c r="R49" s="17"/>
      <c r="S49" s="17"/>
      <c r="T49" s="16"/>
      <c r="U49" s="16"/>
    </row>
    <row r="50" spans="1:21" ht="12.75">
      <c r="A50" s="41" t="s">
        <v>54</v>
      </c>
      <c r="B50" s="41" t="s">
        <v>54</v>
      </c>
      <c r="C50" s="35">
        <v>401830</v>
      </c>
      <c r="D50" s="47" t="s">
        <v>152</v>
      </c>
      <c r="E50" s="47" t="s">
        <v>153</v>
      </c>
      <c r="F50" s="41" t="s">
        <v>65</v>
      </c>
      <c r="G50" s="37"/>
      <c r="H50" s="37">
        <v>1397.75</v>
      </c>
      <c r="I50" s="37"/>
      <c r="J50" s="37"/>
      <c r="K50" s="37">
        <v>1397.75</v>
      </c>
      <c r="L50" s="37"/>
      <c r="M50" s="37">
        <v>1397.75</v>
      </c>
      <c r="N50" s="17"/>
      <c r="O50" s="17"/>
      <c r="P50" s="28"/>
      <c r="Q50" s="17"/>
      <c r="R50" s="17"/>
      <c r="S50" s="17"/>
      <c r="T50" s="16"/>
      <c r="U50" s="16"/>
    </row>
    <row r="51" spans="1:21" ht="12.75">
      <c r="A51" s="41" t="s">
        <v>54</v>
      </c>
      <c r="B51" s="41" t="s">
        <v>54</v>
      </c>
      <c r="C51" s="35">
        <v>401831</v>
      </c>
      <c r="D51" s="47" t="s">
        <v>154</v>
      </c>
      <c r="E51" s="47" t="s">
        <v>155</v>
      </c>
      <c r="F51" s="41" t="s">
        <v>62</v>
      </c>
      <c r="G51" s="37"/>
      <c r="H51" s="37">
        <v>250</v>
      </c>
      <c r="I51" s="37"/>
      <c r="J51" s="37"/>
      <c r="K51" s="37">
        <v>250</v>
      </c>
      <c r="L51" s="37"/>
      <c r="M51" s="37">
        <v>250</v>
      </c>
      <c r="N51" s="17"/>
      <c r="O51" s="17"/>
      <c r="P51" s="28"/>
      <c r="Q51" s="17"/>
      <c r="R51" s="17"/>
      <c r="S51" s="17"/>
      <c r="T51" s="16"/>
      <c r="U51" s="16"/>
    </row>
    <row r="52" spans="1:21" ht="12.75">
      <c r="A52" s="41" t="s">
        <v>156</v>
      </c>
      <c r="B52" s="41">
        <v>1733</v>
      </c>
      <c r="C52" s="35">
        <v>401832</v>
      </c>
      <c r="D52" s="47" t="s">
        <v>83</v>
      </c>
      <c r="E52" s="47" t="s">
        <v>161</v>
      </c>
      <c r="F52" s="36" t="s">
        <v>64</v>
      </c>
      <c r="G52" s="37"/>
      <c r="H52" s="37">
        <v>706.48</v>
      </c>
      <c r="I52" s="37"/>
      <c r="J52" s="37"/>
      <c r="K52" s="37">
        <v>706.48</v>
      </c>
      <c r="L52" s="37"/>
      <c r="M52" s="37">
        <v>706.48</v>
      </c>
      <c r="N52" s="17"/>
      <c r="O52" s="17"/>
      <c r="P52" s="28"/>
      <c r="Q52" s="17"/>
      <c r="R52" s="17"/>
      <c r="S52" s="17"/>
      <c r="T52" s="16"/>
      <c r="U52" s="16"/>
    </row>
    <row r="53" spans="1:21" ht="12.75">
      <c r="A53" s="41" t="s">
        <v>54</v>
      </c>
      <c r="B53" s="41" t="s">
        <v>54</v>
      </c>
      <c r="C53" s="35">
        <v>401833</v>
      </c>
      <c r="D53" s="47" t="s">
        <v>39</v>
      </c>
      <c r="E53" s="47" t="s">
        <v>87</v>
      </c>
      <c r="F53" s="36" t="s">
        <v>64</v>
      </c>
      <c r="G53" s="37"/>
      <c r="H53" s="37">
        <v>9.56</v>
      </c>
      <c r="I53" s="37"/>
      <c r="J53" s="37"/>
      <c r="K53" s="37">
        <v>9.56</v>
      </c>
      <c r="L53" s="37"/>
      <c r="M53" s="37">
        <v>9.56</v>
      </c>
      <c r="N53" s="17"/>
      <c r="O53" s="17"/>
      <c r="P53" s="28"/>
      <c r="Q53" s="17"/>
      <c r="R53" s="17"/>
      <c r="S53" s="17"/>
      <c r="T53" s="16"/>
      <c r="U53" s="16"/>
    </row>
    <row r="54" spans="1:21" ht="12.75">
      <c r="A54" s="41" t="s">
        <v>54</v>
      </c>
      <c r="B54" s="41" t="s">
        <v>54</v>
      </c>
      <c r="C54" s="35">
        <v>401834</v>
      </c>
      <c r="D54" s="47" t="s">
        <v>92</v>
      </c>
      <c r="E54" s="47" t="s">
        <v>162</v>
      </c>
      <c r="F54" s="36" t="s">
        <v>70</v>
      </c>
      <c r="G54" s="37"/>
      <c r="H54" s="37">
        <v>350</v>
      </c>
      <c r="I54" s="37"/>
      <c r="J54" s="37"/>
      <c r="K54" s="37">
        <v>350</v>
      </c>
      <c r="L54" s="37"/>
      <c r="M54" s="37">
        <v>350</v>
      </c>
      <c r="N54" s="17"/>
      <c r="O54" s="17"/>
      <c r="P54" s="28"/>
      <c r="Q54" s="17"/>
      <c r="R54" s="17"/>
      <c r="S54" s="17"/>
      <c r="T54" s="16"/>
      <c r="U54" s="16"/>
    </row>
    <row r="55" spans="1:21" ht="12.75">
      <c r="A55" s="41" t="s">
        <v>54</v>
      </c>
      <c r="B55" s="41" t="s">
        <v>54</v>
      </c>
      <c r="C55" s="35">
        <v>401835</v>
      </c>
      <c r="D55" s="47" t="s">
        <v>164</v>
      </c>
      <c r="E55" s="47" t="s">
        <v>165</v>
      </c>
      <c r="F55" s="41" t="s">
        <v>68</v>
      </c>
      <c r="G55" s="37"/>
      <c r="H55" s="37">
        <v>400</v>
      </c>
      <c r="I55" s="37"/>
      <c r="J55" s="37"/>
      <c r="K55" s="37">
        <v>400</v>
      </c>
      <c r="L55" s="37">
        <v>80</v>
      </c>
      <c r="M55" s="37">
        <v>480</v>
      </c>
      <c r="N55" s="17"/>
      <c r="O55" s="17"/>
      <c r="P55" s="28"/>
      <c r="Q55" s="17"/>
      <c r="R55" s="17"/>
      <c r="S55" s="17"/>
      <c r="T55" s="16"/>
      <c r="U55" s="16"/>
    </row>
    <row r="56" spans="1:21" ht="12.75">
      <c r="A56" s="41" t="s">
        <v>54</v>
      </c>
      <c r="B56" s="41" t="s">
        <v>54</v>
      </c>
      <c r="C56" s="35">
        <v>401836</v>
      </c>
      <c r="D56" s="47" t="s">
        <v>166</v>
      </c>
      <c r="E56" s="47" t="s">
        <v>167</v>
      </c>
      <c r="F56" s="41" t="s">
        <v>69</v>
      </c>
      <c r="G56" s="37"/>
      <c r="H56" s="37">
        <v>75</v>
      </c>
      <c r="I56" s="37"/>
      <c r="J56" s="37"/>
      <c r="K56" s="37">
        <v>75</v>
      </c>
      <c r="L56" s="37">
        <v>15</v>
      </c>
      <c r="M56" s="37">
        <v>90</v>
      </c>
      <c r="N56" s="17"/>
      <c r="O56" s="17"/>
      <c r="P56" s="28"/>
      <c r="Q56" s="17"/>
      <c r="R56" s="17"/>
      <c r="S56" s="17"/>
      <c r="T56" s="16"/>
      <c r="U56" s="16"/>
    </row>
    <row r="57" spans="1:21" ht="12.75">
      <c r="A57" s="41" t="s">
        <v>54</v>
      </c>
      <c r="B57" s="41" t="s">
        <v>54</v>
      </c>
      <c r="C57" s="35">
        <v>401837</v>
      </c>
      <c r="D57" s="47" t="s">
        <v>83</v>
      </c>
      <c r="E57" s="47" t="s">
        <v>168</v>
      </c>
      <c r="F57" s="41" t="s">
        <v>58</v>
      </c>
      <c r="G57" s="37"/>
      <c r="H57" s="37">
        <v>2.73</v>
      </c>
      <c r="I57" s="37"/>
      <c r="J57" s="37"/>
      <c r="K57" s="37">
        <v>2.73</v>
      </c>
      <c r="L57" s="37"/>
      <c r="M57" s="37">
        <v>2.73</v>
      </c>
      <c r="N57" s="17"/>
      <c r="O57" s="17"/>
      <c r="P57" s="28"/>
      <c r="Q57" s="17"/>
      <c r="R57" s="17"/>
      <c r="S57" s="17"/>
      <c r="T57" s="16"/>
      <c r="U57" s="16"/>
    </row>
    <row r="58" spans="1:21" ht="12.75">
      <c r="A58" s="41" t="s">
        <v>54</v>
      </c>
      <c r="B58" s="41" t="s">
        <v>54</v>
      </c>
      <c r="C58" s="35">
        <v>401838</v>
      </c>
      <c r="D58" s="47" t="s">
        <v>94</v>
      </c>
      <c r="E58" s="47" t="s">
        <v>169</v>
      </c>
      <c r="F58" s="41" t="s">
        <v>61</v>
      </c>
      <c r="G58" s="37"/>
      <c r="H58" s="37">
        <v>165.36</v>
      </c>
      <c r="I58" s="37"/>
      <c r="J58" s="37"/>
      <c r="K58" s="37">
        <v>165.36</v>
      </c>
      <c r="L58" s="37">
        <v>33.07</v>
      </c>
      <c r="M58" s="37">
        <v>198.43</v>
      </c>
      <c r="N58" s="17"/>
      <c r="O58" s="17"/>
      <c r="P58" s="28"/>
      <c r="Q58" s="17"/>
      <c r="R58" s="17"/>
      <c r="S58" s="17"/>
      <c r="T58" s="16"/>
      <c r="U58" s="16"/>
    </row>
    <row r="59" spans="1:21" ht="12.75">
      <c r="A59" s="41" t="s">
        <v>175</v>
      </c>
      <c r="B59" s="41">
        <v>1735</v>
      </c>
      <c r="C59" s="35">
        <v>401839</v>
      </c>
      <c r="D59" s="47" t="s">
        <v>183</v>
      </c>
      <c r="E59" s="47" t="s">
        <v>184</v>
      </c>
      <c r="F59" s="41" t="s">
        <v>69</v>
      </c>
      <c r="G59" s="37"/>
      <c r="H59" s="37">
        <v>363.88</v>
      </c>
      <c r="I59" s="37"/>
      <c r="J59" s="37"/>
      <c r="K59" s="37">
        <v>363.88</v>
      </c>
      <c r="L59" s="37">
        <v>72.78</v>
      </c>
      <c r="M59" s="90">
        <v>436.66</v>
      </c>
      <c r="N59" s="17"/>
      <c r="O59" s="17"/>
      <c r="P59" s="28"/>
      <c r="Q59" s="17"/>
      <c r="R59" s="17"/>
      <c r="S59" s="17"/>
      <c r="T59" s="16"/>
      <c r="U59" s="16"/>
    </row>
    <row r="60" spans="1:21" ht="12.75">
      <c r="A60" s="41" t="s">
        <v>54</v>
      </c>
      <c r="B60" s="41" t="s">
        <v>54</v>
      </c>
      <c r="C60" s="35">
        <v>401840</v>
      </c>
      <c r="D60" s="47" t="s">
        <v>83</v>
      </c>
      <c r="E60" s="47" t="s">
        <v>176</v>
      </c>
      <c r="F60" s="36" t="s">
        <v>64</v>
      </c>
      <c r="G60" s="37"/>
      <c r="H60" s="37">
        <v>706.68</v>
      </c>
      <c r="I60" s="37"/>
      <c r="J60" s="37"/>
      <c r="K60" s="37">
        <v>706.68</v>
      </c>
      <c r="L60" s="37"/>
      <c r="M60" s="37">
        <v>706.68</v>
      </c>
      <c r="N60" s="17"/>
      <c r="O60" s="17"/>
      <c r="P60" s="28"/>
      <c r="Q60" s="17"/>
      <c r="R60" s="17"/>
      <c r="S60" s="17"/>
      <c r="T60" s="16"/>
      <c r="U60" s="16"/>
    </row>
    <row r="61" spans="1:21" ht="12.75">
      <c r="A61" s="41" t="s">
        <v>54</v>
      </c>
      <c r="B61" s="41" t="s">
        <v>54</v>
      </c>
      <c r="C61" s="35">
        <v>401841</v>
      </c>
      <c r="D61" s="47" t="s">
        <v>39</v>
      </c>
      <c r="E61" s="47" t="s">
        <v>87</v>
      </c>
      <c r="F61" s="36" t="s">
        <v>64</v>
      </c>
      <c r="G61" s="37"/>
      <c r="H61" s="37">
        <v>9.36</v>
      </c>
      <c r="I61" s="37"/>
      <c r="J61" s="37"/>
      <c r="K61" s="37">
        <v>9.36</v>
      </c>
      <c r="L61" s="37"/>
      <c r="M61" s="37">
        <v>9.36</v>
      </c>
      <c r="N61" s="17"/>
      <c r="O61" s="17"/>
      <c r="P61" s="28"/>
      <c r="Q61" s="17"/>
      <c r="R61" s="17"/>
      <c r="S61" s="17"/>
      <c r="T61" s="16"/>
      <c r="U61" s="16"/>
    </row>
    <row r="62" spans="1:21" ht="12.75">
      <c r="A62" s="41" t="s">
        <v>54</v>
      </c>
      <c r="B62" s="41" t="s">
        <v>54</v>
      </c>
      <c r="C62" s="35">
        <v>401842</v>
      </c>
      <c r="D62" s="47" t="s">
        <v>92</v>
      </c>
      <c r="E62" s="47" t="s">
        <v>177</v>
      </c>
      <c r="F62" s="36" t="s">
        <v>70</v>
      </c>
      <c r="G62" s="37"/>
      <c r="H62" s="37">
        <v>350</v>
      </c>
      <c r="I62" s="37"/>
      <c r="J62" s="37"/>
      <c r="K62" s="37">
        <v>350</v>
      </c>
      <c r="L62" s="37"/>
      <c r="M62" s="37">
        <v>350</v>
      </c>
      <c r="N62" s="17"/>
      <c r="O62" s="17"/>
      <c r="P62" s="28"/>
      <c r="Q62" s="17"/>
      <c r="R62" s="17"/>
      <c r="S62" s="17"/>
      <c r="T62" s="16"/>
      <c r="U62" s="16"/>
    </row>
    <row r="63" spans="1:21" ht="25.5">
      <c r="A63" s="41" t="s">
        <v>54</v>
      </c>
      <c r="B63" s="41" t="s">
        <v>54</v>
      </c>
      <c r="C63" s="35">
        <v>401843</v>
      </c>
      <c r="D63" s="47" t="s">
        <v>178</v>
      </c>
      <c r="E63" s="47" t="s">
        <v>155</v>
      </c>
      <c r="F63" s="41" t="s">
        <v>62</v>
      </c>
      <c r="G63" s="37"/>
      <c r="H63" s="37">
        <v>250</v>
      </c>
      <c r="I63" s="37"/>
      <c r="J63" s="37"/>
      <c r="K63" s="37">
        <v>250</v>
      </c>
      <c r="L63" s="37"/>
      <c r="M63" s="37">
        <v>250</v>
      </c>
      <c r="N63" s="17"/>
      <c r="O63" s="17"/>
      <c r="P63" s="28"/>
      <c r="Q63" s="17"/>
      <c r="R63" s="17"/>
      <c r="S63" s="17"/>
      <c r="T63" s="16"/>
      <c r="U63" s="16"/>
    </row>
    <row r="64" spans="1:21" ht="12.75">
      <c r="A64" s="41" t="s">
        <v>54</v>
      </c>
      <c r="B64" s="41" t="s">
        <v>54</v>
      </c>
      <c r="C64" s="35">
        <v>401844</v>
      </c>
      <c r="D64" s="47" t="s">
        <v>81</v>
      </c>
      <c r="E64" s="47" t="s">
        <v>179</v>
      </c>
      <c r="F64" s="41" t="s">
        <v>69</v>
      </c>
      <c r="G64" s="37"/>
      <c r="H64" s="37">
        <v>300</v>
      </c>
      <c r="I64" s="37"/>
      <c r="J64" s="37"/>
      <c r="K64" s="37">
        <v>300</v>
      </c>
      <c r="L64" s="37">
        <v>60</v>
      </c>
      <c r="M64" s="58">
        <v>360</v>
      </c>
      <c r="N64" s="17"/>
      <c r="O64" s="17"/>
      <c r="P64" s="28"/>
      <c r="Q64" s="17"/>
      <c r="R64" s="17"/>
      <c r="S64" s="17"/>
      <c r="T64" s="16"/>
      <c r="U64" s="16"/>
    </row>
    <row r="65" spans="1:21" ht="12.75">
      <c r="A65" s="41" t="s">
        <v>54</v>
      </c>
      <c r="B65" s="41" t="s">
        <v>54</v>
      </c>
      <c r="C65" s="35">
        <v>401845</v>
      </c>
      <c r="D65" s="47" t="s">
        <v>83</v>
      </c>
      <c r="E65" s="47" t="s">
        <v>180</v>
      </c>
      <c r="F65" s="41" t="s">
        <v>69</v>
      </c>
      <c r="G65" s="37"/>
      <c r="H65" s="37">
        <v>27.5</v>
      </c>
      <c r="I65" s="37"/>
      <c r="J65" s="37"/>
      <c r="K65" s="37">
        <v>27.5</v>
      </c>
      <c r="L65" s="37">
        <v>4.5</v>
      </c>
      <c r="M65" s="90">
        <v>32</v>
      </c>
      <c r="N65" s="17"/>
      <c r="O65" s="17"/>
      <c r="P65" s="28"/>
      <c r="Q65" s="17"/>
      <c r="R65" s="17"/>
      <c r="S65" s="17"/>
      <c r="T65" s="16"/>
      <c r="U65" s="16"/>
    </row>
    <row r="66" spans="1:21" ht="12.75">
      <c r="A66" s="41" t="s">
        <v>54</v>
      </c>
      <c r="B66" s="41" t="s">
        <v>54</v>
      </c>
      <c r="C66" s="35">
        <v>401846</v>
      </c>
      <c r="D66" s="47" t="s">
        <v>122</v>
      </c>
      <c r="E66" s="47" t="s">
        <v>76</v>
      </c>
      <c r="F66" s="41" t="s">
        <v>61</v>
      </c>
      <c r="G66" s="37"/>
      <c r="H66" s="37">
        <v>36</v>
      </c>
      <c r="I66" s="37"/>
      <c r="J66" s="37"/>
      <c r="K66" s="37">
        <v>36</v>
      </c>
      <c r="L66" s="37"/>
      <c r="M66" s="91">
        <v>36</v>
      </c>
      <c r="N66" s="17"/>
      <c r="O66" s="17"/>
      <c r="P66" s="28"/>
      <c r="Q66" s="17"/>
      <c r="R66" s="17"/>
      <c r="S66" s="17"/>
      <c r="T66" s="16"/>
      <c r="U66" s="16"/>
    </row>
    <row r="67" spans="1:21" ht="12.75">
      <c r="A67" s="41" t="s">
        <v>195</v>
      </c>
      <c r="B67" s="41">
        <v>1737</v>
      </c>
      <c r="C67" s="35">
        <v>401847</v>
      </c>
      <c r="D67" s="47" t="s">
        <v>83</v>
      </c>
      <c r="E67" s="47" t="s">
        <v>176</v>
      </c>
      <c r="F67" s="36" t="s">
        <v>64</v>
      </c>
      <c r="G67" s="37"/>
      <c r="H67" s="37">
        <v>706.48</v>
      </c>
      <c r="I67" s="37"/>
      <c r="J67" s="37"/>
      <c r="K67" s="37">
        <v>706.48</v>
      </c>
      <c r="L67" s="37"/>
      <c r="M67" s="37">
        <v>706.48</v>
      </c>
      <c r="N67" s="17"/>
      <c r="O67" s="17"/>
      <c r="P67" s="28"/>
      <c r="Q67" s="17"/>
      <c r="R67" s="17"/>
      <c r="S67" s="17"/>
      <c r="T67" s="16"/>
      <c r="U67" s="16"/>
    </row>
    <row r="68" spans="1:21" ht="12.75">
      <c r="A68" s="41" t="s">
        <v>54</v>
      </c>
      <c r="B68" s="41" t="s">
        <v>54</v>
      </c>
      <c r="C68" s="35">
        <v>401848</v>
      </c>
      <c r="D68" s="47" t="s">
        <v>39</v>
      </c>
      <c r="E68" s="47" t="s">
        <v>87</v>
      </c>
      <c r="F68" s="36" t="s">
        <v>64</v>
      </c>
      <c r="G68" s="37"/>
      <c r="H68" s="37">
        <v>9.56</v>
      </c>
      <c r="I68" s="37"/>
      <c r="J68" s="37"/>
      <c r="K68" s="37">
        <v>9.56</v>
      </c>
      <c r="L68" s="37"/>
      <c r="M68" s="37">
        <v>9.56</v>
      </c>
      <c r="N68" s="17"/>
      <c r="O68" s="17"/>
      <c r="P68" s="28"/>
      <c r="Q68" s="17"/>
      <c r="R68" s="17"/>
      <c r="S68" s="17"/>
      <c r="T68" s="16"/>
      <c r="U68" s="16"/>
    </row>
    <row r="69" spans="1:21" ht="12.75">
      <c r="A69" s="41" t="s">
        <v>54</v>
      </c>
      <c r="B69" s="41" t="s">
        <v>54</v>
      </c>
      <c r="C69" s="35">
        <v>401849</v>
      </c>
      <c r="D69" s="47" t="s">
        <v>92</v>
      </c>
      <c r="E69" s="47" t="s">
        <v>196</v>
      </c>
      <c r="F69" s="36" t="s">
        <v>70</v>
      </c>
      <c r="G69" s="37"/>
      <c r="H69" s="37">
        <v>350</v>
      </c>
      <c r="I69" s="37"/>
      <c r="J69" s="37"/>
      <c r="K69" s="37">
        <v>350</v>
      </c>
      <c r="L69" s="37"/>
      <c r="M69" s="37">
        <v>350</v>
      </c>
      <c r="N69" s="17"/>
      <c r="O69" s="17"/>
      <c r="P69" s="28"/>
      <c r="Q69" s="17"/>
      <c r="R69" s="17"/>
      <c r="S69" s="17"/>
      <c r="T69" s="16"/>
      <c r="U69" s="16"/>
    </row>
    <row r="70" spans="1:21" ht="25.5">
      <c r="A70" s="41" t="s">
        <v>54</v>
      </c>
      <c r="B70" s="41" t="s">
        <v>54</v>
      </c>
      <c r="C70" s="35">
        <v>401850</v>
      </c>
      <c r="D70" s="47" t="s">
        <v>194</v>
      </c>
      <c r="E70" s="47" t="s">
        <v>192</v>
      </c>
      <c r="F70" s="41" t="s">
        <v>62</v>
      </c>
      <c r="G70" s="37"/>
      <c r="H70" s="37">
        <v>250</v>
      </c>
      <c r="I70" s="37"/>
      <c r="J70" s="37"/>
      <c r="K70" s="37">
        <v>250</v>
      </c>
      <c r="L70" s="37"/>
      <c r="M70" s="37">
        <v>250</v>
      </c>
      <c r="N70" s="17"/>
      <c r="O70" s="17"/>
      <c r="P70" s="28"/>
      <c r="Q70" s="17"/>
      <c r="R70" s="17"/>
      <c r="S70" s="17"/>
      <c r="T70" s="16"/>
      <c r="U70" s="16"/>
    </row>
    <row r="71" spans="1:21" ht="12.75">
      <c r="A71" s="41" t="s">
        <v>54</v>
      </c>
      <c r="B71" s="41" t="s">
        <v>54</v>
      </c>
      <c r="C71" s="35">
        <v>401851</v>
      </c>
      <c r="D71" s="47" t="s">
        <v>94</v>
      </c>
      <c r="E71" s="47" t="s">
        <v>193</v>
      </c>
      <c r="F71" s="41" t="s">
        <v>60</v>
      </c>
      <c r="G71" s="37"/>
      <c r="H71" s="37">
        <v>966.67</v>
      </c>
      <c r="I71" s="37"/>
      <c r="J71" s="37"/>
      <c r="K71" s="37">
        <v>966.67</v>
      </c>
      <c r="L71" s="37">
        <v>193.33</v>
      </c>
      <c r="M71" s="91">
        <v>1160</v>
      </c>
      <c r="N71" s="17"/>
      <c r="O71" s="17"/>
      <c r="P71" s="28"/>
      <c r="Q71" s="17"/>
      <c r="R71" s="17"/>
      <c r="S71" s="17"/>
      <c r="T71" s="16"/>
      <c r="U71" s="16"/>
    </row>
    <row r="72" spans="1:21" ht="12.75">
      <c r="A72" s="16"/>
      <c r="B72" s="29"/>
      <c r="C72" s="16"/>
      <c r="D72" s="47"/>
      <c r="E72" s="47"/>
      <c r="F72" s="29"/>
      <c r="G72" s="17"/>
      <c r="H72" s="34">
        <f>SUM(H5:H71)</f>
        <v>22541.100000000002</v>
      </c>
      <c r="I72" s="34">
        <f>SUM(I5:I51)</f>
        <v>3480</v>
      </c>
      <c r="J72" s="37"/>
      <c r="K72" s="34">
        <f>SUM(K5:K71)</f>
        <v>26981.100000000006</v>
      </c>
      <c r="L72" s="34">
        <f>SUM(L11:L71)</f>
        <v>1869.86</v>
      </c>
      <c r="M72" s="34">
        <f>SUM(M5:M71)</f>
        <v>28850.960000000006</v>
      </c>
      <c r="N72" s="17"/>
      <c r="O72" s="17"/>
      <c r="P72" s="28"/>
      <c r="Q72" s="17"/>
      <c r="R72" s="17"/>
      <c r="S72" s="17"/>
      <c r="T72" s="16"/>
      <c r="U72" s="16"/>
    </row>
    <row r="73" spans="1:21" ht="12.75">
      <c r="A73" s="16"/>
      <c r="B73" s="29"/>
      <c r="C73" s="16"/>
      <c r="D73" s="47"/>
      <c r="E73" s="47"/>
      <c r="F73" s="29"/>
      <c r="G73" s="17"/>
      <c r="H73" s="17"/>
      <c r="I73" s="17"/>
      <c r="J73" s="17"/>
      <c r="K73" s="17"/>
      <c r="L73" s="17"/>
      <c r="M73" s="17"/>
      <c r="N73" s="17"/>
      <c r="O73" s="17"/>
      <c r="P73" s="28"/>
      <c r="Q73" s="17"/>
      <c r="R73" s="17"/>
      <c r="S73" s="17"/>
      <c r="T73" s="16"/>
      <c r="U73" s="16"/>
    </row>
    <row r="74" spans="1:21" ht="12.75">
      <c r="A74" s="16"/>
      <c r="B74" s="29"/>
      <c r="C74" s="16"/>
      <c r="D74" s="47"/>
      <c r="E74" s="47"/>
      <c r="F74" s="29"/>
      <c r="G74" s="17"/>
      <c r="H74" s="17"/>
      <c r="I74" s="17"/>
      <c r="J74" s="17"/>
      <c r="K74" s="17"/>
      <c r="L74" s="17"/>
      <c r="M74" s="17"/>
      <c r="N74" s="17"/>
      <c r="O74" s="17"/>
      <c r="P74" s="28"/>
      <c r="Q74" s="17"/>
      <c r="R74" s="17"/>
      <c r="S74" s="17"/>
      <c r="T74" s="16"/>
      <c r="U74" s="16"/>
    </row>
    <row r="75" spans="1:21" ht="12.75">
      <c r="A75" s="16"/>
      <c r="B75" s="29"/>
      <c r="C75" s="16"/>
      <c r="D75" s="47"/>
      <c r="E75" s="47"/>
      <c r="F75" s="29"/>
      <c r="G75" s="17"/>
      <c r="H75" s="17"/>
      <c r="I75" s="17"/>
      <c r="J75" s="17"/>
      <c r="K75" s="17"/>
      <c r="L75" s="17"/>
      <c r="M75" s="17"/>
      <c r="N75" s="17"/>
      <c r="O75" s="17"/>
      <c r="P75" s="7"/>
      <c r="Q75" s="87"/>
      <c r="R75" s="17"/>
      <c r="S75" s="17"/>
      <c r="T75" s="16"/>
      <c r="U75" s="16"/>
    </row>
    <row r="76" spans="1:21" ht="12.75">
      <c r="A76" s="16"/>
      <c r="B76" s="29"/>
      <c r="C76" s="16"/>
      <c r="D76" s="47"/>
      <c r="E76" s="47"/>
      <c r="F76" s="29"/>
      <c r="G76" s="17"/>
      <c r="H76" s="17"/>
      <c r="I76" s="17"/>
      <c r="J76" s="17"/>
      <c r="K76" s="17"/>
      <c r="L76" s="17"/>
      <c r="M76" s="17"/>
      <c r="N76" s="17"/>
      <c r="O76" s="17"/>
      <c r="P76" s="7"/>
      <c r="Q76" s="87"/>
      <c r="R76" s="17"/>
      <c r="S76" s="17"/>
      <c r="T76" s="16"/>
      <c r="U76" s="16"/>
    </row>
    <row r="77" spans="1:21" ht="12.75">
      <c r="A77" s="16"/>
      <c r="B77" s="29"/>
      <c r="C77" s="16"/>
      <c r="D77" s="47"/>
      <c r="E77" s="47"/>
      <c r="F77" s="29"/>
      <c r="G77" s="17"/>
      <c r="H77" s="17"/>
      <c r="I77" s="17"/>
      <c r="J77" s="17"/>
      <c r="K77" s="17"/>
      <c r="L77" s="17"/>
      <c r="M77" s="17"/>
      <c r="N77" s="17"/>
      <c r="O77" s="17"/>
      <c r="P77" s="7"/>
      <c r="Q77" s="87"/>
      <c r="R77" s="17"/>
      <c r="S77" s="17"/>
      <c r="T77" s="16"/>
      <c r="U77" s="16"/>
    </row>
    <row r="78" spans="1:21" ht="12.75">
      <c r="A78" s="16"/>
      <c r="B78" s="29"/>
      <c r="C78" s="16"/>
      <c r="D78" s="47"/>
      <c r="E78" s="47"/>
      <c r="F78" s="29"/>
      <c r="G78" s="17"/>
      <c r="H78" s="17"/>
      <c r="I78" s="17"/>
      <c r="J78" s="17"/>
      <c r="K78" s="17"/>
      <c r="L78" s="17"/>
      <c r="M78" s="17"/>
      <c r="N78" s="17"/>
      <c r="O78" s="17"/>
      <c r="P78" s="7"/>
      <c r="Q78" s="87"/>
      <c r="R78" s="17"/>
      <c r="S78" s="17"/>
      <c r="T78" s="16"/>
      <c r="U78" s="16"/>
    </row>
    <row r="79" spans="1:21" ht="12.75">
      <c r="A79" s="16"/>
      <c r="B79" s="29"/>
      <c r="C79" s="16"/>
      <c r="D79" s="47"/>
      <c r="E79" s="47"/>
      <c r="F79" s="29"/>
      <c r="G79" s="17"/>
      <c r="H79" s="17"/>
      <c r="I79" s="17"/>
      <c r="J79" s="17"/>
      <c r="K79" s="17"/>
      <c r="L79" s="17"/>
      <c r="M79" s="17"/>
      <c r="N79" s="17"/>
      <c r="O79" s="17"/>
      <c r="P79" s="7"/>
      <c r="Q79" s="87"/>
      <c r="R79" s="17"/>
      <c r="S79" s="17"/>
      <c r="T79" s="16"/>
      <c r="U79" s="16"/>
    </row>
    <row r="80" spans="1:21" ht="12.75">
      <c r="A80" s="16"/>
      <c r="B80" s="29"/>
      <c r="C80" s="16"/>
      <c r="D80" s="47"/>
      <c r="E80" s="47"/>
      <c r="F80" s="29"/>
      <c r="G80" s="17"/>
      <c r="H80" s="17"/>
      <c r="I80" s="17"/>
      <c r="J80" s="17"/>
      <c r="K80" s="17"/>
      <c r="L80" s="17"/>
      <c r="M80" s="17"/>
      <c r="N80" s="17"/>
      <c r="O80" s="17"/>
      <c r="P80" s="7"/>
      <c r="Q80" s="59"/>
      <c r="R80" s="17"/>
      <c r="S80" s="17"/>
      <c r="T80" s="16"/>
      <c r="U80" s="16"/>
    </row>
    <row r="81" spans="1:21" ht="12.75">
      <c r="A81" s="16"/>
      <c r="B81" s="29"/>
      <c r="C81" s="16"/>
      <c r="D81" s="47"/>
      <c r="E81" s="47"/>
      <c r="F81" s="29"/>
      <c r="G81" s="17"/>
      <c r="H81" s="17"/>
      <c r="I81" s="17"/>
      <c r="J81" s="17"/>
      <c r="K81" s="17"/>
      <c r="L81" s="17"/>
      <c r="M81" s="17"/>
      <c r="N81" s="17"/>
      <c r="O81" s="17"/>
      <c r="P81" s="7"/>
      <c r="Q81" s="87"/>
      <c r="R81" s="17"/>
      <c r="S81" s="17"/>
      <c r="T81" s="16"/>
      <c r="U81" s="16"/>
    </row>
    <row r="82" spans="1:21" ht="12.75">
      <c r="A82" s="16"/>
      <c r="B82" s="29"/>
      <c r="C82" s="16"/>
      <c r="D82" s="47"/>
      <c r="E82" s="47"/>
      <c r="F82" s="29"/>
      <c r="G82" s="17"/>
      <c r="H82" s="17"/>
      <c r="I82" s="17"/>
      <c r="J82" s="17"/>
      <c r="K82" s="17"/>
      <c r="L82" s="17"/>
      <c r="M82" s="17"/>
      <c r="N82" s="17"/>
      <c r="O82" s="17"/>
      <c r="P82" s="88"/>
      <c r="Q82" s="89"/>
      <c r="R82" s="17"/>
      <c r="S82" s="17"/>
      <c r="T82" s="16"/>
      <c r="U82" s="16"/>
    </row>
    <row r="83" spans="1:21" ht="12.75">
      <c r="A83" s="16"/>
      <c r="B83" s="29"/>
      <c r="C83" s="16"/>
      <c r="D83" s="47"/>
      <c r="E83" s="47"/>
      <c r="F83" s="29"/>
      <c r="G83" s="17"/>
      <c r="H83" s="17"/>
      <c r="I83" s="17"/>
      <c r="J83" s="17"/>
      <c r="K83" s="17"/>
      <c r="L83" s="17"/>
      <c r="M83" s="17"/>
      <c r="N83" s="17"/>
      <c r="O83" s="17"/>
      <c r="P83" s="28"/>
      <c r="Q83" s="17"/>
      <c r="R83" s="17"/>
      <c r="S83" s="17"/>
      <c r="T83" s="16"/>
      <c r="U83" s="16"/>
    </row>
    <row r="84" spans="1:21" ht="12.75">
      <c r="A84" s="16"/>
      <c r="B84" s="29"/>
      <c r="C84" s="16"/>
      <c r="D84" s="47"/>
      <c r="E84" s="47"/>
      <c r="F84" s="29"/>
      <c r="G84" s="17"/>
      <c r="H84" s="17"/>
      <c r="I84" s="17"/>
      <c r="J84" s="17"/>
      <c r="K84" s="17"/>
      <c r="L84" s="17"/>
      <c r="M84" s="17"/>
      <c r="N84" s="17"/>
      <c r="O84" s="17"/>
      <c r="P84" s="28"/>
      <c r="Q84" s="17"/>
      <c r="R84" s="17"/>
      <c r="S84" s="17"/>
      <c r="T84" s="16"/>
      <c r="U84" s="16"/>
    </row>
    <row r="85" spans="1:21" ht="12.75">
      <c r="A85" s="30"/>
      <c r="B85" s="29"/>
      <c r="C85" s="16"/>
      <c r="D85" s="47"/>
      <c r="E85" s="47"/>
      <c r="F85" s="29"/>
      <c r="G85" s="17"/>
      <c r="H85" s="17"/>
      <c r="I85" s="17"/>
      <c r="J85" s="17"/>
      <c r="K85" s="17"/>
      <c r="L85" s="17"/>
      <c r="M85" s="17"/>
      <c r="N85" s="17"/>
      <c r="O85" s="17"/>
      <c r="P85" s="28"/>
      <c r="Q85" s="17"/>
      <c r="R85" s="17"/>
      <c r="S85" s="17"/>
      <c r="T85" s="16"/>
      <c r="U85" s="16"/>
    </row>
    <row r="86" spans="1:21" ht="12.75">
      <c r="A86" s="16"/>
      <c r="B86" s="29"/>
      <c r="C86" s="16"/>
      <c r="D86" s="47"/>
      <c r="E86" s="47"/>
      <c r="F86" s="29"/>
      <c r="G86" s="17"/>
      <c r="H86" s="17"/>
      <c r="I86" s="17"/>
      <c r="J86" s="17"/>
      <c r="K86" s="17"/>
      <c r="L86" s="17"/>
      <c r="M86" s="17"/>
      <c r="N86" s="17"/>
      <c r="O86" s="17"/>
      <c r="P86" s="28"/>
      <c r="Q86" s="17"/>
      <c r="R86" s="17"/>
      <c r="S86" s="17"/>
      <c r="T86" s="16"/>
      <c r="U86" s="16"/>
    </row>
    <row r="87" spans="1:21" ht="12.75">
      <c r="A87" s="16"/>
      <c r="B87" s="29"/>
      <c r="C87" s="16"/>
      <c r="D87" s="47"/>
      <c r="E87" s="47"/>
      <c r="F87" s="29"/>
      <c r="G87" s="17"/>
      <c r="H87" s="17"/>
      <c r="I87" s="17"/>
      <c r="J87" s="17"/>
      <c r="K87" s="17"/>
      <c r="L87" s="17"/>
      <c r="M87" s="17"/>
      <c r="N87" s="17"/>
      <c r="O87" s="17"/>
      <c r="P87" s="28"/>
      <c r="Q87" s="17"/>
      <c r="R87" s="17"/>
      <c r="S87" s="17"/>
      <c r="T87" s="16"/>
      <c r="U87" s="16"/>
    </row>
    <row r="88" spans="1:21" ht="12.75">
      <c r="A88" s="16"/>
      <c r="B88" s="29"/>
      <c r="C88" s="16"/>
      <c r="D88" s="47"/>
      <c r="E88" s="47"/>
      <c r="F88" s="29"/>
      <c r="G88" s="17"/>
      <c r="H88" s="17"/>
      <c r="I88" s="17"/>
      <c r="J88" s="17"/>
      <c r="K88" s="17"/>
      <c r="L88" s="17"/>
      <c r="M88" s="17"/>
      <c r="N88" s="17"/>
      <c r="O88" s="17"/>
      <c r="P88" s="28"/>
      <c r="Q88" s="17"/>
      <c r="R88" s="17"/>
      <c r="S88" s="17"/>
      <c r="T88" s="16"/>
      <c r="U88" s="16"/>
    </row>
    <row r="89" spans="1:21" ht="12.75">
      <c r="A89" s="16"/>
      <c r="B89" s="29"/>
      <c r="C89" s="16"/>
      <c r="D89" s="47"/>
      <c r="E89" s="47"/>
      <c r="F89" s="29"/>
      <c r="G89" s="17"/>
      <c r="H89" s="17"/>
      <c r="I89" s="17"/>
      <c r="J89" s="17"/>
      <c r="K89" s="17"/>
      <c r="L89" s="17"/>
      <c r="M89" s="17"/>
      <c r="N89" s="17"/>
      <c r="O89" s="17"/>
      <c r="P89" s="28"/>
      <c r="Q89" s="17"/>
      <c r="R89" s="17"/>
      <c r="S89" s="17"/>
      <c r="T89" s="16"/>
      <c r="U89" s="16"/>
    </row>
    <row r="90" spans="1:21" ht="12.75">
      <c r="A90" s="16"/>
      <c r="B90" s="29"/>
      <c r="C90" s="16"/>
      <c r="D90" s="47"/>
      <c r="E90" s="47"/>
      <c r="F90" s="29"/>
      <c r="G90" s="17"/>
      <c r="H90" s="17"/>
      <c r="I90" s="17"/>
      <c r="J90" s="17"/>
      <c r="K90" s="17"/>
      <c r="L90" s="17"/>
      <c r="M90" s="17"/>
      <c r="N90" s="17"/>
      <c r="O90" s="17"/>
      <c r="P90" s="28"/>
      <c r="Q90" s="17"/>
      <c r="R90" s="17"/>
      <c r="S90" s="17"/>
      <c r="T90" s="16"/>
      <c r="U90" s="16"/>
    </row>
    <row r="91" spans="1:21" ht="12.75">
      <c r="A91" s="16"/>
      <c r="B91" s="29"/>
      <c r="C91" s="16"/>
      <c r="D91" s="47"/>
      <c r="E91" s="47"/>
      <c r="F91" s="29"/>
      <c r="G91" s="17"/>
      <c r="H91" s="17"/>
      <c r="I91" s="17"/>
      <c r="J91" s="17"/>
      <c r="K91" s="17"/>
      <c r="L91" s="17"/>
      <c r="M91" s="17"/>
      <c r="N91" s="17"/>
      <c r="O91" s="17"/>
      <c r="P91" s="28"/>
      <c r="Q91" s="17"/>
      <c r="R91" s="17"/>
      <c r="S91" s="17"/>
      <c r="T91" s="16"/>
      <c r="U91" s="16"/>
    </row>
    <row r="92" spans="1:21" ht="12.75">
      <c r="A92" s="16"/>
      <c r="B92" s="29"/>
      <c r="C92" s="16"/>
      <c r="D92" s="47"/>
      <c r="E92" s="47"/>
      <c r="F92" s="29"/>
      <c r="G92" s="17"/>
      <c r="H92" s="17"/>
      <c r="I92" s="17"/>
      <c r="J92" s="17"/>
      <c r="K92" s="17"/>
      <c r="L92" s="17"/>
      <c r="M92" s="17"/>
      <c r="N92" s="17"/>
      <c r="O92" s="17"/>
      <c r="P92" s="28"/>
      <c r="Q92" s="17"/>
      <c r="R92" s="17"/>
      <c r="S92" s="17"/>
      <c r="T92" s="16"/>
      <c r="U92" s="16"/>
    </row>
    <row r="93" spans="1:21" ht="12.75">
      <c r="A93" s="16"/>
      <c r="B93" s="29"/>
      <c r="C93" s="16"/>
      <c r="D93" s="47"/>
      <c r="E93" s="47"/>
      <c r="F93" s="29"/>
      <c r="G93" s="17"/>
      <c r="H93" s="17"/>
      <c r="I93" s="17"/>
      <c r="J93" s="17"/>
      <c r="K93" s="17"/>
      <c r="L93" s="17"/>
      <c r="M93" s="17"/>
      <c r="N93" s="17"/>
      <c r="O93" s="17"/>
      <c r="P93" s="28"/>
      <c r="Q93" s="17"/>
      <c r="R93" s="17"/>
      <c r="S93" s="17"/>
      <c r="T93" s="16"/>
      <c r="U93" s="16"/>
    </row>
    <row r="94" spans="1:21" ht="12.75">
      <c r="A94" s="16"/>
      <c r="B94" s="29"/>
      <c r="C94" s="16"/>
      <c r="D94" s="47"/>
      <c r="E94" s="47"/>
      <c r="F94" s="29"/>
      <c r="G94" s="17"/>
      <c r="H94" s="17"/>
      <c r="I94" s="17"/>
      <c r="J94" s="17"/>
      <c r="K94" s="17"/>
      <c r="L94" s="17"/>
      <c r="M94" s="17"/>
      <c r="N94" s="17"/>
      <c r="O94" s="17"/>
      <c r="P94" s="28"/>
      <c r="Q94" s="17"/>
      <c r="R94" s="17"/>
      <c r="S94" s="17"/>
      <c r="T94" s="16"/>
      <c r="U94" s="16"/>
    </row>
    <row r="95" spans="1:21" ht="12.75">
      <c r="A95" s="16"/>
      <c r="B95" s="29"/>
      <c r="C95" s="16"/>
      <c r="D95" s="47"/>
      <c r="E95" s="47"/>
      <c r="F95" s="29"/>
      <c r="G95" s="17"/>
      <c r="H95" s="17"/>
      <c r="I95" s="17"/>
      <c r="J95" s="17"/>
      <c r="K95" s="17"/>
      <c r="L95" s="17"/>
      <c r="M95" s="17"/>
      <c r="N95" s="17"/>
      <c r="O95" s="17"/>
      <c r="P95" s="28"/>
      <c r="Q95" s="17"/>
      <c r="R95" s="17"/>
      <c r="S95" s="17"/>
      <c r="T95" s="16"/>
      <c r="U95" s="16"/>
    </row>
    <row r="96" spans="1:17" ht="12.75">
      <c r="A96" s="14"/>
      <c r="B96" s="46"/>
      <c r="C96" s="14"/>
      <c r="D96" s="50"/>
      <c r="E96" s="50"/>
      <c r="F96" s="24"/>
      <c r="G96" s="15"/>
      <c r="H96" s="15"/>
      <c r="I96" s="15"/>
      <c r="J96" s="15"/>
      <c r="K96" s="15"/>
      <c r="L96" s="15"/>
      <c r="M96" s="15"/>
      <c r="N96" s="15"/>
      <c r="O96" s="17"/>
      <c r="P96" s="14"/>
      <c r="Q96" s="14"/>
    </row>
    <row r="97" spans="1:17" ht="12.75">
      <c r="A97" s="16"/>
      <c r="B97" s="29"/>
      <c r="C97" s="16"/>
      <c r="D97" s="47"/>
      <c r="E97" s="47"/>
      <c r="G97" s="17"/>
      <c r="H97" s="17"/>
      <c r="I97" s="17"/>
      <c r="J97" s="17"/>
      <c r="K97" s="17"/>
      <c r="L97" s="17"/>
      <c r="M97" s="17"/>
      <c r="N97" s="17"/>
      <c r="O97" s="17"/>
      <c r="P97" s="16"/>
      <c r="Q97" s="16"/>
    </row>
    <row r="98" spans="1:15" ht="12.75">
      <c r="A98" s="16"/>
      <c r="B98" s="29"/>
      <c r="C98" s="16"/>
      <c r="D98" s="47"/>
      <c r="E98" s="47"/>
      <c r="G98" s="17"/>
      <c r="H98" s="17"/>
      <c r="I98" s="17"/>
      <c r="J98" s="17"/>
      <c r="K98" s="17"/>
      <c r="L98" s="17"/>
      <c r="M98" s="17"/>
      <c r="N98" s="17"/>
      <c r="O98" s="17"/>
    </row>
    <row r="99" spans="1:15" ht="12.75">
      <c r="A99" s="16"/>
      <c r="B99" s="29"/>
      <c r="C99" s="16"/>
      <c r="D99" s="47"/>
      <c r="E99" s="47"/>
      <c r="G99" s="17"/>
      <c r="H99" s="17"/>
      <c r="I99" s="17"/>
      <c r="J99" s="17"/>
      <c r="K99" s="17"/>
      <c r="L99" s="17"/>
      <c r="M99" s="17"/>
      <c r="N99" s="17"/>
      <c r="O99" s="17"/>
    </row>
    <row r="100" spans="1:15" ht="12.75">
      <c r="A100" s="16"/>
      <c r="B100" s="29"/>
      <c r="C100" s="16"/>
      <c r="D100" s="47"/>
      <c r="E100" s="4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1:15" ht="12.75">
      <c r="A101" s="16"/>
      <c r="B101" s="29"/>
      <c r="C101" s="16"/>
      <c r="D101" s="47"/>
      <c r="E101" s="47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1:15" ht="12.75">
      <c r="A102" s="16"/>
      <c r="B102" s="29"/>
      <c r="C102" s="16"/>
      <c r="D102" s="47"/>
      <c r="E102" s="47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1:15" ht="12.75">
      <c r="A103" s="16"/>
      <c r="B103" s="29"/>
      <c r="C103" s="16"/>
      <c r="D103" s="47"/>
      <c r="E103" s="47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1:15" ht="12.75">
      <c r="A104" s="16"/>
      <c r="B104" s="29"/>
      <c r="C104" s="16"/>
      <c r="D104" s="47"/>
      <c r="E104" s="47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1:15" ht="12.75">
      <c r="A105" s="16"/>
      <c r="B105" s="29"/>
      <c r="C105" s="16"/>
      <c r="D105" s="47"/>
      <c r="E105" s="47"/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1:15" ht="12.75">
      <c r="A106" s="16"/>
      <c r="B106" s="29"/>
      <c r="C106" s="16"/>
      <c r="D106" s="47"/>
      <c r="E106" s="47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1:15" ht="12.75">
      <c r="A107" s="16"/>
      <c r="B107" s="29"/>
      <c r="C107" s="16"/>
      <c r="D107" s="47"/>
      <c r="E107" s="47"/>
      <c r="G107" s="17"/>
      <c r="H107" s="17"/>
      <c r="I107" s="17"/>
      <c r="J107" s="17"/>
      <c r="K107" s="17"/>
      <c r="L107" s="17"/>
      <c r="M107" s="17"/>
      <c r="N107" s="17"/>
      <c r="O107" s="17"/>
    </row>
    <row r="108" spans="1:15" ht="12.75">
      <c r="A108" s="16"/>
      <c r="B108" s="29"/>
      <c r="C108" s="16"/>
      <c r="D108" s="47"/>
      <c r="E108" s="47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1:15" ht="12.75">
      <c r="A109" s="16"/>
      <c r="B109" s="29"/>
      <c r="C109" s="16"/>
      <c r="D109" s="47"/>
      <c r="E109" s="47"/>
      <c r="G109" s="17"/>
      <c r="H109" s="17"/>
      <c r="I109" s="17"/>
      <c r="J109" s="17"/>
      <c r="K109" s="17"/>
      <c r="L109" s="17"/>
      <c r="M109" s="17"/>
      <c r="N109" s="17"/>
      <c r="O109" s="17"/>
    </row>
    <row r="110" spans="1:15" ht="12.75">
      <c r="A110" s="16"/>
      <c r="B110" s="29"/>
      <c r="C110" s="16"/>
      <c r="D110" s="47"/>
      <c r="E110" s="47"/>
      <c r="G110" s="17"/>
      <c r="H110" s="17"/>
      <c r="I110" s="17"/>
      <c r="J110" s="17"/>
      <c r="K110" s="17"/>
      <c r="L110" s="17"/>
      <c r="M110" s="17"/>
      <c r="N110" s="17"/>
      <c r="O110" s="17"/>
    </row>
    <row r="111" spans="1:15" ht="12.75">
      <c r="A111" s="16"/>
      <c r="B111" s="29"/>
      <c r="C111" s="16"/>
      <c r="D111" s="47"/>
      <c r="E111" s="4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1:15" ht="12.75">
      <c r="A112" s="16"/>
      <c r="B112" s="29"/>
      <c r="C112" s="16"/>
      <c r="D112" s="47"/>
      <c r="E112" s="47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1:15" ht="12.75">
      <c r="A113" s="16"/>
      <c r="B113" s="29"/>
      <c r="C113" s="16"/>
      <c r="D113" s="47"/>
      <c r="E113" s="47"/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1:15" ht="12.75">
      <c r="A114" s="16"/>
      <c r="B114" s="16"/>
      <c r="C114" s="16"/>
      <c r="D114" s="47"/>
      <c r="E114" s="4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1:15" ht="12.75">
      <c r="A115" s="16"/>
      <c r="B115" s="16"/>
      <c r="C115" s="16"/>
      <c r="D115" s="47"/>
      <c r="E115" s="47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1:15" ht="12.75">
      <c r="A116" s="16"/>
      <c r="B116" s="16"/>
      <c r="C116" s="16"/>
      <c r="D116" s="47"/>
      <c r="E116" s="47"/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1:15" ht="11.25">
      <c r="A117" s="16"/>
      <c r="B117" s="16"/>
      <c r="C117" s="16"/>
      <c r="D117" s="48"/>
      <c r="E117" s="48"/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1:15" ht="11.25">
      <c r="A118" s="16"/>
      <c r="B118" s="16"/>
      <c r="C118" s="16"/>
      <c r="D118" s="48"/>
      <c r="E118" s="48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1:15" ht="11.25">
      <c r="A119" s="16"/>
      <c r="B119" s="16"/>
      <c r="C119" s="16"/>
      <c r="D119" s="48"/>
      <c r="E119" s="48"/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1:15" ht="11.25">
      <c r="A120" s="16"/>
      <c r="B120" s="16"/>
      <c r="C120" s="16"/>
      <c r="D120" s="48"/>
      <c r="E120" s="48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1:15" ht="11.25">
      <c r="A121" s="16"/>
      <c r="B121" s="16"/>
      <c r="C121" s="16"/>
      <c r="D121" s="48"/>
      <c r="E121" s="48"/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1:15" ht="11.25">
      <c r="A122" s="16"/>
      <c r="B122" s="16"/>
      <c r="C122" s="16"/>
      <c r="D122" s="48"/>
      <c r="E122" s="48"/>
      <c r="G122" s="17"/>
      <c r="H122" s="17"/>
      <c r="I122" s="17"/>
      <c r="J122" s="17"/>
      <c r="K122" s="17"/>
      <c r="L122" s="17"/>
      <c r="M122" s="17"/>
      <c r="N122" s="17"/>
      <c r="O122" s="17"/>
    </row>
    <row r="123" spans="1:15" ht="11.25">
      <c r="A123" s="16"/>
      <c r="B123" s="16"/>
      <c r="C123" s="16"/>
      <c r="D123" s="48"/>
      <c r="E123" s="48"/>
      <c r="G123" s="17"/>
      <c r="H123" s="17"/>
      <c r="I123" s="17"/>
      <c r="J123" s="17"/>
      <c r="K123" s="17"/>
      <c r="L123" s="17"/>
      <c r="M123" s="17"/>
      <c r="N123" s="17"/>
      <c r="O123" s="17"/>
    </row>
    <row r="124" spans="1:15" ht="11.25">
      <c r="A124" s="16"/>
      <c r="B124" s="16"/>
      <c r="C124" s="16"/>
      <c r="D124" s="48"/>
      <c r="E124" s="48"/>
      <c r="G124" s="17"/>
      <c r="H124" s="17"/>
      <c r="I124" s="17"/>
      <c r="J124" s="17"/>
      <c r="K124" s="17"/>
      <c r="L124" s="17"/>
      <c r="M124" s="17"/>
      <c r="N124" s="17"/>
      <c r="O124" s="17"/>
    </row>
    <row r="125" spans="1:15" ht="11.25">
      <c r="A125" s="16"/>
      <c r="B125" s="16"/>
      <c r="C125" s="16"/>
      <c r="D125" s="48"/>
      <c r="E125" s="48"/>
      <c r="G125" s="17"/>
      <c r="H125" s="17"/>
      <c r="I125" s="17"/>
      <c r="J125" s="17"/>
      <c r="K125" s="17"/>
      <c r="L125" s="17"/>
      <c r="M125" s="17"/>
      <c r="N125" s="17"/>
      <c r="O125" s="17"/>
    </row>
    <row r="126" spans="1:15" ht="11.25">
      <c r="A126" s="16"/>
      <c r="B126" s="16"/>
      <c r="C126" s="16"/>
      <c r="D126" s="48"/>
      <c r="E126" s="48"/>
      <c r="G126" s="17"/>
      <c r="H126" s="17"/>
      <c r="I126" s="17"/>
      <c r="J126" s="17"/>
      <c r="K126" s="17"/>
      <c r="L126" s="17"/>
      <c r="M126" s="17"/>
      <c r="N126" s="17"/>
      <c r="O126" s="17"/>
    </row>
    <row r="127" spans="1:15" ht="11.25">
      <c r="A127" s="16"/>
      <c r="B127" s="16"/>
      <c r="C127" s="16"/>
      <c r="D127" s="48"/>
      <c r="E127" s="48"/>
      <c r="G127" s="17"/>
      <c r="H127" s="17"/>
      <c r="I127" s="17"/>
      <c r="J127" s="17"/>
      <c r="K127" s="17"/>
      <c r="L127" s="17"/>
      <c r="M127" s="17"/>
      <c r="N127" s="17"/>
      <c r="O127" s="17"/>
    </row>
    <row r="128" spans="1:15" ht="11.25">
      <c r="A128" s="16"/>
      <c r="B128" s="16"/>
      <c r="C128" s="16"/>
      <c r="D128" s="48"/>
      <c r="E128" s="48"/>
      <c r="G128" s="17"/>
      <c r="H128" s="17"/>
      <c r="I128" s="17"/>
      <c r="J128" s="17"/>
      <c r="K128" s="17"/>
      <c r="L128" s="17"/>
      <c r="M128" s="17"/>
      <c r="N128" s="17"/>
      <c r="O128" s="17"/>
    </row>
    <row r="129" spans="1:15" ht="11.25">
      <c r="A129" s="16"/>
      <c r="B129" s="16"/>
      <c r="C129" s="16"/>
      <c r="D129" s="48"/>
      <c r="E129" s="48"/>
      <c r="G129" s="17"/>
      <c r="H129" s="17"/>
      <c r="I129" s="17"/>
      <c r="J129" s="17"/>
      <c r="K129" s="17"/>
      <c r="L129" s="17"/>
      <c r="M129" s="17"/>
      <c r="N129" s="17"/>
      <c r="O129" s="17"/>
    </row>
    <row r="130" spans="1:15" ht="11.25">
      <c r="A130" s="16"/>
      <c r="B130" s="16"/>
      <c r="C130" s="16"/>
      <c r="D130" s="48"/>
      <c r="E130" s="48"/>
      <c r="G130" s="17"/>
      <c r="H130" s="17"/>
      <c r="I130" s="17"/>
      <c r="J130" s="17"/>
      <c r="K130" s="17"/>
      <c r="L130" s="17"/>
      <c r="M130" s="17"/>
      <c r="N130" s="17"/>
      <c r="O130" s="17"/>
    </row>
    <row r="131" spans="1:15" ht="11.25">
      <c r="A131" s="16"/>
      <c r="B131" s="16"/>
      <c r="C131" s="16"/>
      <c r="D131" s="48"/>
      <c r="E131" s="48"/>
      <c r="G131" s="17"/>
      <c r="H131" s="17"/>
      <c r="I131" s="17"/>
      <c r="J131" s="17"/>
      <c r="K131" s="17"/>
      <c r="L131" s="17"/>
      <c r="M131" s="17"/>
      <c r="N131" s="17"/>
      <c r="O131" s="17"/>
    </row>
    <row r="132" spans="1:15" ht="11.25">
      <c r="A132" s="16"/>
      <c r="B132" s="16"/>
      <c r="C132" s="16"/>
      <c r="D132" s="48"/>
      <c r="E132" s="48"/>
      <c r="G132" s="17"/>
      <c r="H132" s="17"/>
      <c r="I132" s="17"/>
      <c r="J132" s="17"/>
      <c r="K132" s="17"/>
      <c r="L132" s="17"/>
      <c r="M132" s="17"/>
      <c r="N132" s="17"/>
      <c r="O132" s="17"/>
    </row>
  </sheetData>
  <sheetProtection/>
  <printOptions gridLines="1"/>
  <pageMargins left="0.2362204724409449" right="0.03937007874015748" top="0.7480314960629921" bottom="0.7480314960629921" header="0.31496062992125984" footer="0.31496062992125984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Hawkins</dc:creator>
  <cp:keywords/>
  <dc:description/>
  <cp:lastModifiedBy>Robert Haynes</cp:lastModifiedBy>
  <cp:lastPrinted>2018-01-16T13:13:46Z</cp:lastPrinted>
  <dcterms:created xsi:type="dcterms:W3CDTF">2003-05-05T13:31:26Z</dcterms:created>
  <dcterms:modified xsi:type="dcterms:W3CDTF">2018-01-16T13:15:20Z</dcterms:modified>
  <cp:category/>
  <cp:version/>
  <cp:contentType/>
  <cp:contentStatus/>
</cp:coreProperties>
</file>